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1" sheetId="1" r:id="rId1"/>
  </sheets>
  <definedNames>
    <definedName name="_xlnm.Print_Area" localSheetId="0">Sheet1!$A$1:$G$94</definedName>
  </definedNames>
  <calcPr calcId="144525"/>
</workbook>
</file>

<file path=xl/sharedStrings.xml><?xml version="1.0" encoding="utf-8"?>
<sst xmlns="http://schemas.openxmlformats.org/spreadsheetml/2006/main" count="235" uniqueCount="158">
  <si>
    <t>报  价  表</t>
  </si>
  <si>
    <t>序号</t>
  </si>
  <si>
    <t>项目名称</t>
  </si>
  <si>
    <t>数量</t>
  </si>
  <si>
    <t>单位</t>
  </si>
  <si>
    <t>综合单价</t>
  </si>
  <si>
    <t>合计（元）</t>
  </si>
  <si>
    <t>备  注</t>
  </si>
  <si>
    <t>一</t>
  </si>
  <si>
    <t>病理科值班室防水补漏</t>
  </si>
  <si>
    <t>楼顶红砖处防水补漏</t>
  </si>
  <si>
    <t>项</t>
  </si>
  <si>
    <t>楼顶红砖处防水补漏：1、基层清理
2、开裂处堵漏王封堵
3、面涂刷防水涂料</t>
  </si>
  <si>
    <t>楼顶耐候胶开裂铲除重新填胶</t>
  </si>
  <si>
    <t>1. 彻底剔除老化开裂密封胶、松动空鼓发泡，基面干净干燥无灰尘油污
2、外侧规范打耐候密封胶，胶面光滑连续、粘结严密不空鼓</t>
  </si>
  <si>
    <t>高空窗沿防水补漏</t>
  </si>
  <si>
    <t>1、窗框与墙体缝隙饱满发泡填充，固化后修整平整
2、全面疏通排水孔，确保排水通畅不积水倒灌</t>
  </si>
  <si>
    <t>一楼警务室窗户防水补漏</t>
  </si>
  <si>
    <t>1、窗框与墙体缝隙饱满发泡填充，固化后修整平整</t>
  </si>
  <si>
    <t>楼顶消防管边渗水</t>
  </si>
  <si>
    <t>点</t>
  </si>
  <si>
    <t>1. 开槽清渣：沿管道外圈开V型槽，宽3~4cm、深4~5cm，敲掉酥松混凝土，吹净灰尘、排干积水
2. 布孔埋针：环绕槽体斜打注浆孔，孔距8~10cm，全部拧紧固定注浆针头
3. 表层封边：兑水速拌堵漏王，把整个凹槽除针头外全部封死压实，静置20~30分钟干透（防注浆跑浆）
4. 高压注浆：接注浆机挨个针头打压注浆，看到隔壁针头冒同色浆液就锁止阀门，依次打完所有点位
5. 修平收尾：注浆静置2小时浆液固化后，割掉外露针头，再用堵漏王把针头位置抹平收光</t>
  </si>
  <si>
    <t>小 计</t>
  </si>
  <si>
    <t>二</t>
  </si>
  <si>
    <t>警务室、门诊办公室墙体油漆修补翻新</t>
  </si>
  <si>
    <t>铲除油漆面</t>
  </si>
  <si>
    <t>m²</t>
  </si>
  <si>
    <t>铲除油漆面、辅材、人工费</t>
  </si>
  <si>
    <t>涂刷墙面加固剂</t>
  </si>
  <si>
    <t>环保墙面加固剂、辅材、人工费</t>
  </si>
  <si>
    <t>刮腻子</t>
  </si>
  <si>
    <t>内墙腻子粉、辅材、人工费</t>
  </si>
  <si>
    <t>墙面油漆</t>
  </si>
  <si>
    <t>净味油漆、油扫、滚筒、辅材、人工费</t>
  </si>
  <si>
    <t>门诊主任办公室墙体修复及入门开关处墙体翻新</t>
  </si>
  <si>
    <t>内墙腻子粉、白乳胶、网带、净味油漆、辅材、人工费
做法：1.墙体开裂部分铲除
2.粘贴网带，刮腻子、白乳胶涂刷
3.刷油漆</t>
  </si>
  <si>
    <t>病理科男休息室窗边及床头墙体修补</t>
  </si>
  <si>
    <t>内墙腻子粉、净味油漆、辅材、人工费
做法：1.需修补墙体部分铲除
2.刮腻子
3.刷油漆</t>
  </si>
  <si>
    <t>成品保护</t>
  </si>
  <si>
    <t>保护膜、辅材、人工费</t>
  </si>
  <si>
    <t>卫生清理</t>
  </si>
  <si>
    <t>人工费</t>
  </si>
  <si>
    <t>三</t>
  </si>
  <si>
    <t>1号楼至5号楼3楼连廊下水道增加盖板</t>
  </si>
  <si>
    <t>缺口水泥沙填平</t>
  </si>
  <si>
    <t>水泥、沙、模板</t>
  </si>
  <si>
    <t>排水沟加装盖板基层处理</t>
  </si>
  <si>
    <t>水泥、沙、砖块</t>
  </si>
  <si>
    <t>排水沟盖板</t>
  </si>
  <si>
    <t>块</t>
  </si>
  <si>
    <t>400*600*50mm水泥排水沟盖板</t>
  </si>
  <si>
    <t>下水管口大盖板</t>
  </si>
  <si>
    <t>套</t>
  </si>
  <si>
    <t>球墨铸铁700*700方井盖</t>
  </si>
  <si>
    <t>斜坡</t>
  </si>
  <si>
    <t>条</t>
  </si>
  <si>
    <t>3.0镀锌斜坡、斜面100mm、宽度2950mm、高度40mm</t>
  </si>
  <si>
    <t>工</t>
  </si>
  <si>
    <t>小计</t>
  </si>
  <si>
    <t>四</t>
  </si>
  <si>
    <t>新生儿科洗手盆挡水板安装</t>
  </si>
  <si>
    <t>630*500*180mm洗手盆挡水板</t>
  </si>
  <si>
    <t>定制5厘亚克力挡水板</t>
  </si>
  <si>
    <t>660*500*180mm洗手盆挡水板</t>
  </si>
  <si>
    <t>660*450*180mm洗手盆挡水板</t>
  </si>
  <si>
    <t>环保净味玻璃胶</t>
  </si>
  <si>
    <t>支</t>
  </si>
  <si>
    <t>中性环保净味玻璃胶</t>
  </si>
  <si>
    <t>安装人工费</t>
  </si>
  <si>
    <t>挡水板打胶安装人工费</t>
  </si>
  <si>
    <t>五</t>
  </si>
  <si>
    <t>柴油机房防火隔断安装</t>
  </si>
  <si>
    <t>隔断材料</t>
  </si>
  <si>
    <t>上下槽、A级防火彩钢板隔断、辅材</t>
  </si>
  <si>
    <t>隔断门制作</t>
  </si>
  <si>
    <t>扇</t>
  </si>
  <si>
    <t>门锁、制作门料、辅材</t>
  </si>
  <si>
    <t>隔断制作安装人工费</t>
  </si>
  <si>
    <t>监控移位</t>
  </si>
  <si>
    <t>网线直接、网线、监控拆装人工费</t>
  </si>
  <si>
    <t>六</t>
  </si>
  <si>
    <t>转运站卷帘门维修</t>
  </si>
  <si>
    <t>卷帘门维修</t>
  </si>
  <si>
    <t>辅材、维修人工费</t>
  </si>
  <si>
    <t>七</t>
  </si>
  <si>
    <t>院内井盖及排水沟盖板下陷修复</t>
  </si>
  <si>
    <t>井盖下陷修复</t>
  </si>
  <si>
    <t>砖、水泥、沙、辅材、人工费
做法：1.施工围挡
2.拆除井盖
3.井盖基层处理（水泥、沙、砖块）
4、安装井盖及井盖周边抹平</t>
  </si>
  <si>
    <t>加重型排水井盖</t>
  </si>
  <si>
    <t>450*750加重型排水井盖</t>
  </si>
  <si>
    <t>排水沟盖板下陷修复</t>
  </si>
  <si>
    <t>爆炸螺丝、水泥、沙、辅材、人工费</t>
  </si>
  <si>
    <t>卫生清理及建筑垃圾清运</t>
  </si>
  <si>
    <t>八</t>
  </si>
  <si>
    <t>南门入口处地面线槽加盖减速带保护</t>
  </si>
  <si>
    <t>地面线槽水泥沙修补</t>
  </si>
  <si>
    <t>水泥、沙、辅材、人工费</t>
  </si>
  <si>
    <t>加宽橡胶减速带</t>
  </si>
  <si>
    <t>米</t>
  </si>
  <si>
    <t>60cm宽橡胶减速带、爆炸螺丝、辅材
做法：1、施工区域清理
2、线槽处水泥修复
3、安装加宽橡胶减速带</t>
  </si>
  <si>
    <t>九</t>
  </si>
  <si>
    <t>二楼地板瓷砖及一楼液氧站附近大理石地砖破损更换</t>
  </si>
  <si>
    <t>更换600*600地板砖</t>
  </si>
  <si>
    <t>600*600地板砖、水泥、沙、人工费
做法：1、现场施工围挡
2、切割打凿破损砖块
3、基层清理
4、重新铺贴地砖</t>
  </si>
  <si>
    <t>更换大理石地砖</t>
  </si>
  <si>
    <t>580*300大理石地砖、5cm厚、水泥、沙、人工费
做法：1、现场施工围挡
2、切割打凿破损砖块
3、基层清理
4、重新铺贴地砖</t>
  </si>
  <si>
    <t>十</t>
  </si>
  <si>
    <t>幕墙高空取样</t>
  </si>
  <si>
    <t>高空作业、幕墙拆装</t>
  </si>
  <si>
    <t>十一</t>
  </si>
  <si>
    <t>6号楼开挖排水槽</t>
  </si>
  <si>
    <t>现场清理</t>
  </si>
  <si>
    <t>高压清理油垢
做法：1.清空施工沿线设备、杂物、落残渣，高压清理油垢；</t>
  </si>
  <si>
    <t>保护材料、人工费
做法：1、对灶台、电器、地面干净区域做遮盖保护；</t>
  </si>
  <si>
    <t>定位开槽</t>
  </si>
  <si>
    <t>m</t>
  </si>
  <si>
    <t>宽5cm、深3-4cmU型导流槽
做法：1、放线定位
2.开槽位置：墙地交接阴角一体成型槽；
3.槽体尺寸：宽5cm、深3–4cm U型导流槽；
4.工艺要求：槽体平整、顺直、无崩边、无高低坎，保证水流一通到底；
5.全程不开承重墙深槽、不破坏结构、无任何暗埋管线。</t>
  </si>
  <si>
    <t>过道横向加盖板宽沟槽</t>
  </si>
  <si>
    <t>304不锈钢地沟盖板、适配10cm盖板宽沟槽</t>
  </si>
  <si>
    <t>槽体找坡</t>
  </si>
  <si>
    <t>1、整体向就近低点做顺水坡度，统一坡向、无倒坡、无死水潭。
坡度标准：3‰–5‰商用大坡度，适配食堂大水量冲刷。</t>
  </si>
  <si>
    <t>槽体基层硬化、堵漏止水</t>
  </si>
  <si>
    <t>1、槽内疏松砂浆、起鼓层全部剔除干净；
2.墙体渗水缝隙、毛孔用高效堵漏王封堵压实；
3.针对食堂外墙渗水，做槽口基层刚性止水加固。</t>
  </si>
  <si>
    <t>涂刷防水层</t>
  </si>
  <si>
    <t>1、采用厨卫耐油污柔性防水，区别家用普通防水：
2.槽内满刷第一遍防水，全覆盖无漏底；
3.阴角、槽边做加强附加层；
4.干透后涂刷第二遍整体防水，形成完整防渗层；
目的：杜绝开槽后墙体继续渗水、返碱、发霉。</t>
  </si>
  <si>
    <t>室外布排水管</t>
  </si>
  <si>
    <t>排水管</t>
  </si>
  <si>
    <t>十二</t>
  </si>
  <si>
    <t>6号楼二楼窗口地面渗水处理</t>
  </si>
  <si>
    <t>墙根清缝</t>
  </si>
  <si>
    <t>1. 用清缝锥将红线所有渗水砖缝（墙根阴角缝+地面横向砖缝）抠深4~5mm，剔除老化、发霉、渗水的旧勾缝砂浆；
2. 吸尘器吸净缝内粉尘，气枪反复吹净缝隙内部潮气，确保缝内干燥无杂质。</t>
  </si>
  <si>
    <t>涂刷渗透型防水涂料</t>
  </si>
  <si>
    <t>1. 沿清理好的整条砖缝薄刷水泥基渗透结晶型防水涂料，静置15分钟，让材料渗入瓷砖下方基层毛细渗水通道；</t>
  </si>
  <si>
    <t>柔性环氧防水美缝剂填缝</t>
  </si>
  <si>
    <t>1、调配柔性环氧防水美缝剂（食堂耐油污、防霉款），密实填满所有砖缝，刮板刮平至和瓷砖表面齐平；</t>
  </si>
  <si>
    <t>部分区域堵漏王加强处理</t>
  </si>
  <si>
    <t>1、墙与地面交接的阴角位置，额外用堵漏王或者防水材料抹出小圆角加厚处理，阻断最主要的渗水缝隙。</t>
  </si>
  <si>
    <t>十三</t>
  </si>
  <si>
    <t>6号楼一楼排污主管道更换</t>
  </si>
  <si>
    <t>拆除地面瓷砖及管道开挖</t>
  </si>
  <si>
    <t>1. 人工挖沟，沟宽60cm，埋深≥70cm
2. 严格找1.5%-2%坡度，全程朝着下水井下坡，绝对不能反坡
3. 沟底找平夯实，石头硬块清理干净，土方堆离沟边1米以上，防止塌方
4. 先确认地下电线、水管位置，严禁挖破原有管线</t>
  </si>
  <si>
    <t>管道布装材料</t>
  </si>
  <si>
    <t>1. 沟底先铺10cm厚砂石垫层找平
2. 管道承插接口必须装好橡胶密封圈，涂润滑剂插到位，不漏水</t>
  </si>
  <si>
    <t>管道布装及收口处防水处理</t>
  </si>
  <si>
    <t>1. 上端用转换接头，牢牢接死外墙排水立管，根部混凝土防水封堵
2. 下端伸进检查井内壁，砂浆+密封胶严密封死，管口平整不突兀</t>
  </si>
  <si>
    <t>地面回填</t>
  </si>
  <si>
    <t>1. 管道两边先用细沙、细土对称回填，严禁大石头砸管
2. 分层回填分层夯实，每层厚度不超30cm
3. 管顶50cm以内人工轻打，禁止挖机直接碾压管道
4. 最后回填到和原地面齐平，恢复场地原貌</t>
  </si>
  <si>
    <t>瓷砖铺贴材料费</t>
  </si>
  <si>
    <t>600*600地砖、水泥、沙、填缝剂</t>
  </si>
  <si>
    <t>瓷砖铺贴人工费</t>
  </si>
  <si>
    <t>直接费</t>
  </si>
  <si>
    <t>工程管理费</t>
  </si>
  <si>
    <t>税金（直接费+工程管理费的1%）</t>
  </si>
  <si>
    <t>增值税普通发票</t>
  </si>
  <si>
    <t>工程金额含税合计</t>
  </si>
  <si>
    <t xml:space="preserve">以上报价含材料、施工、安装，含增值税普通发票                                                </t>
  </si>
  <si>
    <t xml:space="preserve">报价单位：                    联系人：                   联系电话： </t>
  </si>
  <si>
    <t xml:space="preserve"> </t>
  </si>
</sst>
</file>

<file path=xl/styles.xml><?xml version="1.0" encoding="utf-8"?>
<styleSheet xmlns="http://schemas.openxmlformats.org/spreadsheetml/2006/main">
  <numFmts count="7">
    <numFmt numFmtId="176" formatCode="0;[Red]0"/>
    <numFmt numFmtId="177" formatCode="0.00_ "/>
    <numFmt numFmtId="178" formatCode="0.00;[Red]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1" borderId="1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78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178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178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8" fontId="3" fillId="2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178" fontId="3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zoomScaleSheetLayoutView="130" workbookViewId="0">
      <selection activeCell="G86" sqref="G86"/>
    </sheetView>
  </sheetViews>
  <sheetFormatPr defaultColWidth="10" defaultRowHeight="14.25" outlineLevelCol="6"/>
  <cols>
    <col min="1" max="1" width="8.64166666666667" style="2" customWidth="1"/>
    <col min="2" max="2" width="42.225" style="2" customWidth="1"/>
    <col min="3" max="3" width="12.325" style="2" customWidth="1"/>
    <col min="4" max="4" width="8.26666666666667" style="2" customWidth="1"/>
    <col min="5" max="5" width="13.8583333333333" style="4" customWidth="1"/>
    <col min="6" max="6" width="14.625" style="4" customWidth="1"/>
    <col min="7" max="7" width="32.6666666666667" style="2" customWidth="1"/>
    <col min="8" max="16383" width="10" style="2"/>
  </cols>
  <sheetData>
    <row r="1" s="1" customFormat="1" ht="60" customHeight="1" spans="1:7">
      <c r="A1" s="5" t="s">
        <v>0</v>
      </c>
      <c r="B1" s="5"/>
      <c r="C1" s="5"/>
      <c r="D1" s="5"/>
      <c r="E1" s="6"/>
      <c r="F1" s="6"/>
      <c r="G1" s="5"/>
    </row>
    <row r="2" s="1" customFormat="1" ht="2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</row>
    <row r="3" s="1" customFormat="1" ht="25" customHeight="1" spans="1:7">
      <c r="A3" s="7" t="s">
        <v>8</v>
      </c>
      <c r="B3" s="10" t="s">
        <v>9</v>
      </c>
      <c r="C3" s="11"/>
      <c r="D3" s="11"/>
      <c r="E3" s="12"/>
      <c r="F3" s="12"/>
      <c r="G3" s="13"/>
    </row>
    <row r="4" s="1" customFormat="1" ht="75" spans="1:7">
      <c r="A4" s="11">
        <v>1</v>
      </c>
      <c r="B4" s="14" t="s">
        <v>10</v>
      </c>
      <c r="C4" s="15">
        <v>1</v>
      </c>
      <c r="D4" s="16" t="s">
        <v>11</v>
      </c>
      <c r="E4" s="12">
        <v>0</v>
      </c>
      <c r="F4" s="12">
        <f>E4*C4</f>
        <v>0</v>
      </c>
      <c r="G4" s="17" t="s">
        <v>12</v>
      </c>
    </row>
    <row r="5" s="1" customFormat="1" ht="112.5" spans="1:7">
      <c r="A5" s="11">
        <v>2</v>
      </c>
      <c r="B5" s="14" t="s">
        <v>13</v>
      </c>
      <c r="C5" s="15">
        <v>1</v>
      </c>
      <c r="D5" s="16" t="s">
        <v>11</v>
      </c>
      <c r="E5" s="12">
        <v>0</v>
      </c>
      <c r="F5" s="12">
        <f>E5*C5</f>
        <v>0</v>
      </c>
      <c r="G5" s="17" t="s">
        <v>14</v>
      </c>
    </row>
    <row r="6" s="1" customFormat="1" ht="75" spans="1:7">
      <c r="A6" s="11">
        <v>3</v>
      </c>
      <c r="B6" s="18" t="s">
        <v>15</v>
      </c>
      <c r="C6" s="16">
        <v>1</v>
      </c>
      <c r="D6" s="11" t="s">
        <v>11</v>
      </c>
      <c r="E6" s="12">
        <v>0</v>
      </c>
      <c r="F6" s="12">
        <f>E6*C6</f>
        <v>0</v>
      </c>
      <c r="G6" s="19" t="s">
        <v>16</v>
      </c>
    </row>
    <row r="7" s="1" customFormat="1" ht="37.5" spans="1:7">
      <c r="A7" s="11">
        <v>4</v>
      </c>
      <c r="B7" s="14" t="s">
        <v>17</v>
      </c>
      <c r="C7" s="15">
        <v>1</v>
      </c>
      <c r="D7" s="16" t="s">
        <v>11</v>
      </c>
      <c r="E7" s="12">
        <v>0</v>
      </c>
      <c r="F7" s="12">
        <f>E7*C7</f>
        <v>0</v>
      </c>
      <c r="G7" s="17" t="s">
        <v>18</v>
      </c>
    </row>
    <row r="8" s="1" customFormat="1" ht="356.25" spans="1:7">
      <c r="A8" s="11">
        <v>5</v>
      </c>
      <c r="B8" s="14" t="s">
        <v>19</v>
      </c>
      <c r="C8" s="15">
        <v>1</v>
      </c>
      <c r="D8" s="16" t="s">
        <v>20</v>
      </c>
      <c r="E8" s="12">
        <v>0</v>
      </c>
      <c r="F8" s="12">
        <f>E8*C8</f>
        <v>0</v>
      </c>
      <c r="G8" s="17" t="s">
        <v>21</v>
      </c>
    </row>
    <row r="9" s="1" customFormat="1" ht="25" customHeight="1" spans="1:7">
      <c r="A9" s="11"/>
      <c r="B9" s="20" t="s">
        <v>22</v>
      </c>
      <c r="C9" s="11"/>
      <c r="D9" s="11"/>
      <c r="E9" s="12"/>
      <c r="F9" s="8">
        <f>SUM(F4:F8)</f>
        <v>0</v>
      </c>
      <c r="G9" s="13"/>
    </row>
    <row r="10" s="1" customFormat="1" ht="25" customHeight="1" spans="1:7">
      <c r="A10" s="7" t="s">
        <v>23</v>
      </c>
      <c r="B10" s="10" t="s">
        <v>24</v>
      </c>
      <c r="C10" s="11"/>
      <c r="D10" s="11"/>
      <c r="E10" s="12"/>
      <c r="F10" s="12"/>
      <c r="G10" s="13"/>
    </row>
    <row r="11" s="1" customFormat="1" ht="25" customHeight="1" spans="1:7">
      <c r="A11" s="21">
        <v>1</v>
      </c>
      <c r="B11" s="18" t="s">
        <v>25</v>
      </c>
      <c r="C11" s="16">
        <f>2.7*4.1+0.8*3.5+0.8*3</f>
        <v>16.27</v>
      </c>
      <c r="D11" s="16" t="s">
        <v>26</v>
      </c>
      <c r="E11" s="12">
        <v>0</v>
      </c>
      <c r="F11" s="12">
        <f>E11*C11</f>
        <v>0</v>
      </c>
      <c r="G11" s="22" t="s">
        <v>27</v>
      </c>
    </row>
    <row r="12" s="1" customFormat="1" ht="25" customHeight="1" spans="1:7">
      <c r="A12" s="23"/>
      <c r="B12" s="18" t="s">
        <v>28</v>
      </c>
      <c r="C12" s="16">
        <v>1</v>
      </c>
      <c r="D12" s="16" t="s">
        <v>11</v>
      </c>
      <c r="E12" s="12">
        <v>0</v>
      </c>
      <c r="F12" s="12">
        <f t="shared" ref="F12:F18" si="0">E12*C12</f>
        <v>0</v>
      </c>
      <c r="G12" s="24" t="s">
        <v>29</v>
      </c>
    </row>
    <row r="13" s="1" customFormat="1" ht="18.75" spans="1:7">
      <c r="A13" s="23"/>
      <c r="B13" s="18" t="s">
        <v>30</v>
      </c>
      <c r="C13" s="16">
        <f>2.7*4.1+0.8*3.5+0.8*3</f>
        <v>16.27</v>
      </c>
      <c r="D13" s="16" t="s">
        <v>26</v>
      </c>
      <c r="E13" s="12">
        <v>0</v>
      </c>
      <c r="F13" s="12">
        <f t="shared" si="0"/>
        <v>0</v>
      </c>
      <c r="G13" s="24" t="s">
        <v>31</v>
      </c>
    </row>
    <row r="14" s="1" customFormat="1" ht="28.5" spans="1:7">
      <c r="A14" s="25"/>
      <c r="B14" s="18" t="s">
        <v>32</v>
      </c>
      <c r="C14" s="16">
        <f>(7+4)*2*(3.4-0.15)-2.8*2.4-2</f>
        <v>62.78</v>
      </c>
      <c r="D14" s="16" t="s">
        <v>26</v>
      </c>
      <c r="E14" s="12">
        <v>0</v>
      </c>
      <c r="F14" s="12">
        <f t="shared" si="0"/>
        <v>0</v>
      </c>
      <c r="G14" s="26" t="s">
        <v>33</v>
      </c>
    </row>
    <row r="15" s="1" customFormat="1" ht="71.25" spans="1:7">
      <c r="A15" s="11">
        <v>2</v>
      </c>
      <c r="B15" s="19" t="s">
        <v>34</v>
      </c>
      <c r="C15" s="16">
        <v>1</v>
      </c>
      <c r="D15" s="16" t="s">
        <v>11</v>
      </c>
      <c r="E15" s="12">
        <v>0</v>
      </c>
      <c r="F15" s="12">
        <f t="shared" si="0"/>
        <v>0</v>
      </c>
      <c r="G15" s="24" t="s">
        <v>35</v>
      </c>
    </row>
    <row r="16" s="1" customFormat="1" ht="71.25" spans="1:7">
      <c r="A16" s="11">
        <v>3</v>
      </c>
      <c r="B16" s="18" t="s">
        <v>36</v>
      </c>
      <c r="C16" s="16">
        <v>1</v>
      </c>
      <c r="D16" s="16" t="s">
        <v>11</v>
      </c>
      <c r="E16" s="12">
        <v>0</v>
      </c>
      <c r="F16" s="12">
        <f t="shared" si="0"/>
        <v>0</v>
      </c>
      <c r="G16" s="24" t="s">
        <v>37</v>
      </c>
    </row>
    <row r="17" s="1" customFormat="1" ht="25" customHeight="1" spans="1:7">
      <c r="A17" s="11">
        <v>4</v>
      </c>
      <c r="B17" s="18" t="s">
        <v>38</v>
      </c>
      <c r="C17" s="16">
        <v>1</v>
      </c>
      <c r="D17" s="16" t="s">
        <v>11</v>
      </c>
      <c r="E17" s="12">
        <v>0</v>
      </c>
      <c r="F17" s="12">
        <f t="shared" si="0"/>
        <v>0</v>
      </c>
      <c r="G17" s="22" t="s">
        <v>39</v>
      </c>
    </row>
    <row r="18" s="1" customFormat="1" ht="25" customHeight="1" spans="1:7">
      <c r="A18" s="11">
        <v>5</v>
      </c>
      <c r="B18" s="18" t="s">
        <v>40</v>
      </c>
      <c r="C18" s="16">
        <v>1</v>
      </c>
      <c r="D18" s="16" t="s">
        <v>11</v>
      </c>
      <c r="E18" s="12">
        <v>0</v>
      </c>
      <c r="F18" s="12">
        <f t="shared" si="0"/>
        <v>0</v>
      </c>
      <c r="G18" s="22" t="s">
        <v>41</v>
      </c>
    </row>
    <row r="19" s="1" customFormat="1" ht="25" customHeight="1" spans="1:7">
      <c r="A19" s="7"/>
      <c r="B19" s="20" t="s">
        <v>22</v>
      </c>
      <c r="C19" s="11"/>
      <c r="D19" s="11"/>
      <c r="E19" s="12"/>
      <c r="F19" s="8">
        <f>SUM(F11:F18)</f>
        <v>0</v>
      </c>
      <c r="G19" s="13"/>
    </row>
    <row r="20" s="1" customFormat="1" ht="25" customHeight="1" spans="1:7">
      <c r="A20" s="7" t="s">
        <v>42</v>
      </c>
      <c r="B20" s="10" t="s">
        <v>43</v>
      </c>
      <c r="C20" s="11"/>
      <c r="D20" s="11"/>
      <c r="E20" s="12"/>
      <c r="F20" s="12"/>
      <c r="G20" s="13"/>
    </row>
    <row r="21" s="1" customFormat="1" ht="25" customHeight="1" spans="1:7">
      <c r="A21" s="11">
        <v>1</v>
      </c>
      <c r="B21" s="18" t="s">
        <v>44</v>
      </c>
      <c r="C21" s="16">
        <v>1</v>
      </c>
      <c r="D21" s="16" t="s">
        <v>11</v>
      </c>
      <c r="E21" s="12">
        <v>0</v>
      </c>
      <c r="F21" s="12">
        <f t="shared" ref="F21:F26" si="1">C21*E21</f>
        <v>0</v>
      </c>
      <c r="G21" s="22" t="s">
        <v>45</v>
      </c>
    </row>
    <row r="22" s="1" customFormat="1" ht="25" customHeight="1" spans="1:7">
      <c r="A22" s="11">
        <v>2</v>
      </c>
      <c r="B22" s="18" t="s">
        <v>46</v>
      </c>
      <c r="C22" s="16">
        <v>1</v>
      </c>
      <c r="D22" s="16" t="s">
        <v>11</v>
      </c>
      <c r="E22" s="12">
        <v>0</v>
      </c>
      <c r="F22" s="12">
        <f t="shared" si="1"/>
        <v>0</v>
      </c>
      <c r="G22" s="22" t="s">
        <v>47</v>
      </c>
    </row>
    <row r="23" s="1" customFormat="1" ht="25" customHeight="1" spans="1:7">
      <c r="A23" s="11">
        <v>3</v>
      </c>
      <c r="B23" s="18" t="s">
        <v>48</v>
      </c>
      <c r="C23" s="16">
        <v>9</v>
      </c>
      <c r="D23" s="16" t="s">
        <v>49</v>
      </c>
      <c r="E23" s="12">
        <v>0</v>
      </c>
      <c r="F23" s="12">
        <f t="shared" si="1"/>
        <v>0</v>
      </c>
      <c r="G23" s="22" t="s">
        <v>50</v>
      </c>
    </row>
    <row r="24" s="1" customFormat="1" ht="25" customHeight="1" spans="1:7">
      <c r="A24" s="11">
        <v>4</v>
      </c>
      <c r="B24" s="18" t="s">
        <v>51</v>
      </c>
      <c r="C24" s="16">
        <v>1</v>
      </c>
      <c r="D24" s="16" t="s">
        <v>52</v>
      </c>
      <c r="E24" s="12">
        <v>0</v>
      </c>
      <c r="F24" s="12">
        <f t="shared" si="1"/>
        <v>0</v>
      </c>
      <c r="G24" s="22" t="s">
        <v>53</v>
      </c>
    </row>
    <row r="25" s="1" customFormat="1" ht="28.5" spans="1:7">
      <c r="A25" s="11">
        <v>5</v>
      </c>
      <c r="B25" s="18" t="s">
        <v>54</v>
      </c>
      <c r="C25" s="16">
        <v>1</v>
      </c>
      <c r="D25" s="16" t="s">
        <v>55</v>
      </c>
      <c r="E25" s="12">
        <v>0</v>
      </c>
      <c r="F25" s="12">
        <f t="shared" si="1"/>
        <v>0</v>
      </c>
      <c r="G25" s="24" t="s">
        <v>56</v>
      </c>
    </row>
    <row r="26" s="1" customFormat="1" ht="25" customHeight="1" spans="1:7">
      <c r="A26" s="11">
        <v>6</v>
      </c>
      <c r="B26" s="18" t="s">
        <v>41</v>
      </c>
      <c r="C26" s="16">
        <v>3.5</v>
      </c>
      <c r="D26" s="16" t="s">
        <v>57</v>
      </c>
      <c r="E26" s="12">
        <v>0</v>
      </c>
      <c r="F26" s="12">
        <f t="shared" si="1"/>
        <v>0</v>
      </c>
      <c r="G26" s="22" t="s">
        <v>41</v>
      </c>
    </row>
    <row r="27" s="1" customFormat="1" ht="25" customHeight="1" spans="1:7">
      <c r="A27" s="7"/>
      <c r="B27" s="20" t="s">
        <v>58</v>
      </c>
      <c r="C27" s="11"/>
      <c r="D27" s="11"/>
      <c r="E27" s="12"/>
      <c r="F27" s="8">
        <f>SUM(F21:F26)</f>
        <v>0</v>
      </c>
      <c r="G27" s="13"/>
    </row>
    <row r="28" s="1" customFormat="1" ht="25" customHeight="1" spans="1:7">
      <c r="A28" s="7" t="s">
        <v>59</v>
      </c>
      <c r="B28" s="10" t="s">
        <v>60</v>
      </c>
      <c r="C28" s="11"/>
      <c r="D28" s="11"/>
      <c r="E28" s="12"/>
      <c r="F28" s="12"/>
      <c r="G28" s="13"/>
    </row>
    <row r="29" s="1" customFormat="1" ht="25" customHeight="1" spans="1:7">
      <c r="A29" s="11">
        <v>1</v>
      </c>
      <c r="B29" s="18" t="s">
        <v>61</v>
      </c>
      <c r="C29" s="16">
        <v>1</v>
      </c>
      <c r="D29" s="16" t="s">
        <v>52</v>
      </c>
      <c r="E29" s="12">
        <v>0</v>
      </c>
      <c r="F29" s="12">
        <f>C29*E29</f>
        <v>0</v>
      </c>
      <c r="G29" s="22" t="s">
        <v>62</v>
      </c>
    </row>
    <row r="30" s="1" customFormat="1" ht="25" customHeight="1" spans="1:7">
      <c r="A30" s="11">
        <v>2</v>
      </c>
      <c r="B30" s="18" t="s">
        <v>63</v>
      </c>
      <c r="C30" s="16">
        <v>4</v>
      </c>
      <c r="D30" s="16" t="s">
        <v>52</v>
      </c>
      <c r="E30" s="12">
        <v>0</v>
      </c>
      <c r="F30" s="12">
        <f>C30*E30</f>
        <v>0</v>
      </c>
      <c r="G30" s="22" t="s">
        <v>62</v>
      </c>
    </row>
    <row r="31" s="1" customFormat="1" ht="25" customHeight="1" spans="1:7">
      <c r="A31" s="11">
        <v>3</v>
      </c>
      <c r="B31" s="18" t="s">
        <v>64</v>
      </c>
      <c r="C31" s="16">
        <v>1</v>
      </c>
      <c r="D31" s="16" t="s">
        <v>52</v>
      </c>
      <c r="E31" s="12">
        <v>0</v>
      </c>
      <c r="F31" s="12">
        <f>C31*E31</f>
        <v>0</v>
      </c>
      <c r="G31" s="22" t="s">
        <v>62</v>
      </c>
    </row>
    <row r="32" s="1" customFormat="1" ht="25" customHeight="1" spans="1:7">
      <c r="A32" s="11">
        <v>4</v>
      </c>
      <c r="B32" s="18" t="s">
        <v>65</v>
      </c>
      <c r="C32" s="16">
        <v>4</v>
      </c>
      <c r="D32" s="16" t="s">
        <v>66</v>
      </c>
      <c r="E32" s="12">
        <v>0</v>
      </c>
      <c r="F32" s="12">
        <f>C32*E32</f>
        <v>0</v>
      </c>
      <c r="G32" s="22" t="s">
        <v>67</v>
      </c>
    </row>
    <row r="33" s="1" customFormat="1" ht="25" customHeight="1" spans="1:7">
      <c r="A33" s="11">
        <v>5</v>
      </c>
      <c r="B33" s="18" t="s">
        <v>68</v>
      </c>
      <c r="C33" s="16">
        <v>1</v>
      </c>
      <c r="D33" s="16" t="s">
        <v>11</v>
      </c>
      <c r="E33" s="12">
        <v>0</v>
      </c>
      <c r="F33" s="12">
        <f>C33*E33</f>
        <v>0</v>
      </c>
      <c r="G33" s="22" t="s">
        <v>69</v>
      </c>
    </row>
    <row r="34" s="1" customFormat="1" ht="25" customHeight="1" spans="1:7">
      <c r="A34" s="7"/>
      <c r="B34" s="20" t="s">
        <v>58</v>
      </c>
      <c r="C34" s="11"/>
      <c r="D34" s="11"/>
      <c r="E34" s="12"/>
      <c r="F34" s="8">
        <f>SUM(F29:F33)</f>
        <v>0</v>
      </c>
      <c r="G34" s="13"/>
    </row>
    <row r="35" s="1" customFormat="1" ht="25" customHeight="1" spans="1:7">
      <c r="A35" s="7" t="s">
        <v>70</v>
      </c>
      <c r="B35" s="10" t="s">
        <v>71</v>
      </c>
      <c r="C35" s="11"/>
      <c r="D35" s="11"/>
      <c r="E35" s="12"/>
      <c r="F35" s="12"/>
      <c r="G35" s="13"/>
    </row>
    <row r="36" s="1" customFormat="1" ht="25" customHeight="1" spans="1:7">
      <c r="A36" s="11">
        <v>1</v>
      </c>
      <c r="B36" s="18" t="s">
        <v>72</v>
      </c>
      <c r="C36" s="27">
        <f>3.7*3.07</f>
        <v>11.359</v>
      </c>
      <c r="D36" s="16" t="s">
        <v>26</v>
      </c>
      <c r="E36" s="12">
        <v>0</v>
      </c>
      <c r="F36" s="12">
        <f>C36*E36</f>
        <v>0</v>
      </c>
      <c r="G36" s="22" t="s">
        <v>73</v>
      </c>
    </row>
    <row r="37" s="1" customFormat="1" ht="25" customHeight="1" spans="1:7">
      <c r="A37" s="11">
        <v>2</v>
      </c>
      <c r="B37" s="18" t="s">
        <v>74</v>
      </c>
      <c r="C37" s="16">
        <v>1</v>
      </c>
      <c r="D37" s="16" t="s">
        <v>75</v>
      </c>
      <c r="E37" s="12">
        <v>0</v>
      </c>
      <c r="F37" s="12">
        <f>C37*E37</f>
        <v>0</v>
      </c>
      <c r="G37" s="22" t="s">
        <v>76</v>
      </c>
    </row>
    <row r="38" s="1" customFormat="1" ht="25" customHeight="1" spans="1:7">
      <c r="A38" s="11">
        <v>3</v>
      </c>
      <c r="B38" s="18" t="s">
        <v>77</v>
      </c>
      <c r="C38" s="27">
        <v>2</v>
      </c>
      <c r="D38" s="16" t="s">
        <v>57</v>
      </c>
      <c r="E38" s="12">
        <v>0</v>
      </c>
      <c r="F38" s="12">
        <f>C38*E38</f>
        <v>0</v>
      </c>
      <c r="G38" s="22" t="s">
        <v>41</v>
      </c>
    </row>
    <row r="39" s="1" customFormat="1" ht="25" customHeight="1" spans="1:7">
      <c r="A39" s="11">
        <v>4</v>
      </c>
      <c r="B39" s="18" t="s">
        <v>78</v>
      </c>
      <c r="C39" s="27">
        <v>1</v>
      </c>
      <c r="D39" s="16" t="s">
        <v>11</v>
      </c>
      <c r="E39" s="12">
        <v>0</v>
      </c>
      <c r="F39" s="12">
        <f>C39*E39</f>
        <v>0</v>
      </c>
      <c r="G39" s="22" t="s">
        <v>79</v>
      </c>
    </row>
    <row r="40" s="1" customFormat="1" ht="25" customHeight="1" spans="1:7">
      <c r="A40" s="7"/>
      <c r="B40" s="20" t="s">
        <v>58</v>
      </c>
      <c r="C40" s="11"/>
      <c r="D40" s="11"/>
      <c r="E40" s="12"/>
      <c r="F40" s="8">
        <f>SUM(F36:F39)</f>
        <v>0</v>
      </c>
      <c r="G40" s="13"/>
    </row>
    <row r="41" s="1" customFormat="1" ht="25" customHeight="1" spans="1:7">
      <c r="A41" s="7" t="s">
        <v>80</v>
      </c>
      <c r="B41" s="10" t="s">
        <v>81</v>
      </c>
      <c r="C41" s="11"/>
      <c r="D41" s="11"/>
      <c r="E41" s="12"/>
      <c r="F41" s="12"/>
      <c r="G41" s="13"/>
    </row>
    <row r="42" s="1" customFormat="1" ht="25" customHeight="1" spans="1:7">
      <c r="A42" s="11">
        <v>1</v>
      </c>
      <c r="B42" s="18" t="s">
        <v>82</v>
      </c>
      <c r="C42" s="27">
        <v>1</v>
      </c>
      <c r="D42" s="16" t="s">
        <v>11</v>
      </c>
      <c r="E42" s="12">
        <v>0</v>
      </c>
      <c r="F42" s="12">
        <f>C42*E42</f>
        <v>0</v>
      </c>
      <c r="G42" s="22" t="s">
        <v>83</v>
      </c>
    </row>
    <row r="43" s="1" customFormat="1" ht="25" customHeight="1" spans="1:7">
      <c r="A43" s="7"/>
      <c r="B43" s="20" t="s">
        <v>58</v>
      </c>
      <c r="C43" s="11"/>
      <c r="D43" s="11"/>
      <c r="E43" s="12"/>
      <c r="F43" s="8">
        <f>SUM(F42)</f>
        <v>0</v>
      </c>
      <c r="G43" s="13"/>
    </row>
    <row r="44" s="1" customFormat="1" ht="25" customHeight="1" spans="1:7">
      <c r="A44" s="7" t="s">
        <v>84</v>
      </c>
      <c r="B44" s="10" t="s">
        <v>85</v>
      </c>
      <c r="C44" s="11"/>
      <c r="D44" s="11"/>
      <c r="E44" s="12"/>
      <c r="F44" s="12"/>
      <c r="G44" s="13"/>
    </row>
    <row r="45" s="1" customFormat="1" ht="71.25" spans="1:7">
      <c r="A45" s="11">
        <v>1</v>
      </c>
      <c r="B45" s="18" t="s">
        <v>86</v>
      </c>
      <c r="C45" s="27">
        <v>10</v>
      </c>
      <c r="D45" s="16" t="s">
        <v>11</v>
      </c>
      <c r="E45" s="12">
        <v>0</v>
      </c>
      <c r="F45" s="12">
        <f>C45*E45</f>
        <v>0</v>
      </c>
      <c r="G45" s="24" t="s">
        <v>87</v>
      </c>
    </row>
    <row r="46" s="1" customFormat="1" ht="18.75" spans="1:7">
      <c r="A46" s="11">
        <v>2</v>
      </c>
      <c r="B46" s="18" t="s">
        <v>88</v>
      </c>
      <c r="C46" s="27">
        <v>1</v>
      </c>
      <c r="D46" s="16" t="s">
        <v>52</v>
      </c>
      <c r="E46" s="12">
        <v>0</v>
      </c>
      <c r="F46" s="12">
        <f>C46*E46</f>
        <v>0</v>
      </c>
      <c r="G46" s="22" t="s">
        <v>89</v>
      </c>
    </row>
    <row r="47" s="1" customFormat="1" ht="25" customHeight="1" spans="1:7">
      <c r="A47" s="11">
        <v>3</v>
      </c>
      <c r="B47" s="18" t="s">
        <v>90</v>
      </c>
      <c r="C47" s="27">
        <v>1</v>
      </c>
      <c r="D47" s="16" t="s">
        <v>11</v>
      </c>
      <c r="E47" s="12">
        <v>0</v>
      </c>
      <c r="F47" s="12">
        <f>C47*E47</f>
        <v>0</v>
      </c>
      <c r="G47" s="22" t="s">
        <v>91</v>
      </c>
    </row>
    <row r="48" s="1" customFormat="1" ht="25" customHeight="1" spans="1:7">
      <c r="A48" s="11">
        <v>4</v>
      </c>
      <c r="B48" s="18" t="s">
        <v>92</v>
      </c>
      <c r="C48" s="27">
        <v>1</v>
      </c>
      <c r="D48" s="16" t="s">
        <v>11</v>
      </c>
      <c r="E48" s="12">
        <v>0</v>
      </c>
      <c r="F48" s="12">
        <f>C48*E48</f>
        <v>0</v>
      </c>
      <c r="G48" s="22" t="s">
        <v>92</v>
      </c>
    </row>
    <row r="49" s="1" customFormat="1" ht="25" customHeight="1" spans="1:7">
      <c r="A49" s="7"/>
      <c r="B49" s="20" t="s">
        <v>58</v>
      </c>
      <c r="C49" s="11"/>
      <c r="D49" s="11"/>
      <c r="E49" s="12"/>
      <c r="F49" s="8">
        <f>SUM(F45:F48)</f>
        <v>0</v>
      </c>
      <c r="G49" s="11"/>
    </row>
    <row r="50" s="1" customFormat="1" ht="25" customHeight="1" spans="1:7">
      <c r="A50" s="7" t="s">
        <v>93</v>
      </c>
      <c r="B50" s="10" t="s">
        <v>94</v>
      </c>
      <c r="C50" s="11"/>
      <c r="D50" s="11"/>
      <c r="E50" s="12"/>
      <c r="F50" s="12"/>
      <c r="G50" s="11"/>
    </row>
    <row r="51" s="1" customFormat="1" ht="25" customHeight="1" spans="1:7">
      <c r="A51" s="11">
        <v>1</v>
      </c>
      <c r="B51" s="18" t="s">
        <v>95</v>
      </c>
      <c r="C51" s="27">
        <v>1</v>
      </c>
      <c r="D51" s="16" t="s">
        <v>11</v>
      </c>
      <c r="E51" s="12">
        <v>0</v>
      </c>
      <c r="F51" s="12">
        <f t="shared" ref="F51:F53" si="2">C51*E51</f>
        <v>0</v>
      </c>
      <c r="G51" s="22" t="s">
        <v>96</v>
      </c>
    </row>
    <row r="52" s="1" customFormat="1" ht="25" customHeight="1" spans="1:7">
      <c r="A52" s="11">
        <v>2</v>
      </c>
      <c r="B52" s="18" t="s">
        <v>97</v>
      </c>
      <c r="C52" s="27">
        <v>6.3</v>
      </c>
      <c r="D52" s="16" t="s">
        <v>98</v>
      </c>
      <c r="E52" s="12">
        <v>0</v>
      </c>
      <c r="F52" s="12">
        <f t="shared" si="2"/>
        <v>0</v>
      </c>
      <c r="G52" s="24" t="s">
        <v>99</v>
      </c>
    </row>
    <row r="53" s="1" customFormat="1" ht="25" customHeight="1" spans="1:7">
      <c r="A53" s="11">
        <v>3</v>
      </c>
      <c r="B53" s="18" t="s">
        <v>68</v>
      </c>
      <c r="C53" s="27">
        <v>1</v>
      </c>
      <c r="D53" s="16" t="s">
        <v>11</v>
      </c>
      <c r="E53" s="12">
        <v>0</v>
      </c>
      <c r="F53" s="12">
        <f t="shared" si="2"/>
        <v>0</v>
      </c>
      <c r="G53" s="22" t="s">
        <v>68</v>
      </c>
    </row>
    <row r="54" s="1" customFormat="1" ht="25" customHeight="1" spans="1:7">
      <c r="A54" s="7"/>
      <c r="B54" s="20" t="s">
        <v>58</v>
      </c>
      <c r="C54" s="11"/>
      <c r="D54" s="11"/>
      <c r="E54" s="12"/>
      <c r="F54" s="8">
        <f>SUM(F51:F53)</f>
        <v>0</v>
      </c>
      <c r="G54" s="11"/>
    </row>
    <row r="55" s="1" customFormat="1" ht="25" customHeight="1" spans="1:7">
      <c r="A55" s="7" t="s">
        <v>100</v>
      </c>
      <c r="B55" s="10" t="s">
        <v>101</v>
      </c>
      <c r="C55" s="11"/>
      <c r="D55" s="11"/>
      <c r="E55" s="12"/>
      <c r="F55" s="12"/>
      <c r="G55" s="11"/>
    </row>
    <row r="56" s="1" customFormat="1" ht="71.25" spans="1:7">
      <c r="A56" s="11">
        <v>1</v>
      </c>
      <c r="B56" s="18" t="s">
        <v>102</v>
      </c>
      <c r="C56" s="27">
        <v>1</v>
      </c>
      <c r="D56" s="16" t="s">
        <v>11</v>
      </c>
      <c r="E56" s="12">
        <v>0</v>
      </c>
      <c r="F56" s="12">
        <f>E56*C56</f>
        <v>0</v>
      </c>
      <c r="G56" s="24" t="s">
        <v>103</v>
      </c>
    </row>
    <row r="57" s="1" customFormat="1" ht="85.5" spans="1:7">
      <c r="A57" s="11">
        <v>2</v>
      </c>
      <c r="B57" s="18" t="s">
        <v>104</v>
      </c>
      <c r="C57" s="27">
        <v>1</v>
      </c>
      <c r="D57" s="16" t="s">
        <v>49</v>
      </c>
      <c r="E57" s="12">
        <v>0</v>
      </c>
      <c r="F57" s="12">
        <f>E57*C57</f>
        <v>0</v>
      </c>
      <c r="G57" s="24" t="s">
        <v>105</v>
      </c>
    </row>
    <row r="58" s="1" customFormat="1" ht="25" customHeight="1" spans="1:7">
      <c r="A58" s="11">
        <v>3</v>
      </c>
      <c r="B58" s="18" t="s">
        <v>92</v>
      </c>
      <c r="C58" s="27">
        <v>1</v>
      </c>
      <c r="D58" s="16" t="s">
        <v>11</v>
      </c>
      <c r="E58" s="12">
        <v>0</v>
      </c>
      <c r="F58" s="12">
        <f>E58*C58</f>
        <v>0</v>
      </c>
      <c r="G58" s="22" t="s">
        <v>92</v>
      </c>
    </row>
    <row r="59" s="1" customFormat="1" ht="25" customHeight="1" spans="1:7">
      <c r="A59" s="7"/>
      <c r="B59" s="20" t="s">
        <v>58</v>
      </c>
      <c r="C59" s="11"/>
      <c r="D59" s="11"/>
      <c r="E59" s="12"/>
      <c r="F59" s="8">
        <f>SUM(F56:F58)</f>
        <v>0</v>
      </c>
      <c r="G59" s="11"/>
    </row>
    <row r="60" s="1" customFormat="1" ht="25" customHeight="1" spans="1:7">
      <c r="A60" s="7" t="s">
        <v>106</v>
      </c>
      <c r="B60" s="10" t="s">
        <v>107</v>
      </c>
      <c r="C60" s="11"/>
      <c r="D60" s="11"/>
      <c r="E60" s="12"/>
      <c r="F60" s="12"/>
      <c r="G60" s="11"/>
    </row>
    <row r="61" s="1" customFormat="1" ht="25" customHeight="1" spans="1:7">
      <c r="A61" s="11">
        <v>1</v>
      </c>
      <c r="B61" s="18" t="s">
        <v>107</v>
      </c>
      <c r="C61" s="27">
        <v>2</v>
      </c>
      <c r="D61" s="16" t="s">
        <v>20</v>
      </c>
      <c r="E61" s="12">
        <v>0</v>
      </c>
      <c r="F61" s="12">
        <f>C61*E61</f>
        <v>0</v>
      </c>
      <c r="G61" s="24" t="s">
        <v>108</v>
      </c>
    </row>
    <row r="62" s="1" customFormat="1" ht="25" customHeight="1" spans="1:7">
      <c r="A62" s="7"/>
      <c r="B62" s="20" t="s">
        <v>58</v>
      </c>
      <c r="C62" s="11"/>
      <c r="D62" s="11"/>
      <c r="E62" s="12"/>
      <c r="F62" s="8">
        <f>SUM(F61)</f>
        <v>0</v>
      </c>
      <c r="G62" s="11"/>
    </row>
    <row r="63" s="1" customFormat="1" ht="25" customHeight="1" spans="1:7">
      <c r="A63" s="7" t="s">
        <v>109</v>
      </c>
      <c r="B63" s="10" t="s">
        <v>110</v>
      </c>
      <c r="C63" s="11"/>
      <c r="D63" s="11"/>
      <c r="E63" s="12"/>
      <c r="F63" s="12"/>
      <c r="G63" s="11"/>
    </row>
    <row r="64" s="1" customFormat="1" ht="75" spans="1:7">
      <c r="A64" s="11">
        <v>1</v>
      </c>
      <c r="B64" s="14" t="s">
        <v>111</v>
      </c>
      <c r="C64" s="15">
        <v>1</v>
      </c>
      <c r="D64" s="16" t="s">
        <v>11</v>
      </c>
      <c r="E64" s="12">
        <v>0</v>
      </c>
      <c r="F64" s="12">
        <f t="shared" ref="F64:F72" si="3">E64*C64</f>
        <v>0</v>
      </c>
      <c r="G64" s="17" t="s">
        <v>112</v>
      </c>
    </row>
    <row r="65" s="1" customFormat="1" ht="56.25" spans="1:7">
      <c r="A65" s="11">
        <v>2</v>
      </c>
      <c r="B65" s="14" t="s">
        <v>38</v>
      </c>
      <c r="C65" s="15">
        <v>1</v>
      </c>
      <c r="D65" s="16" t="s">
        <v>11</v>
      </c>
      <c r="E65" s="12">
        <v>0</v>
      </c>
      <c r="F65" s="12">
        <f t="shared" si="3"/>
        <v>0</v>
      </c>
      <c r="G65" s="28" t="s">
        <v>113</v>
      </c>
    </row>
    <row r="66" s="1" customFormat="1" ht="206.25" spans="1:7">
      <c r="A66" s="11">
        <v>3</v>
      </c>
      <c r="B66" s="18" t="s">
        <v>114</v>
      </c>
      <c r="C66" s="16">
        <f>34.6+7.2-(14*0.6)</f>
        <v>33.4</v>
      </c>
      <c r="D66" s="11" t="s">
        <v>115</v>
      </c>
      <c r="E66" s="12">
        <v>0</v>
      </c>
      <c r="F66" s="12">
        <f t="shared" si="3"/>
        <v>0</v>
      </c>
      <c r="G66" s="28" t="s">
        <v>116</v>
      </c>
    </row>
    <row r="67" s="1" customFormat="1" ht="37.5" spans="1:7">
      <c r="A67" s="11">
        <v>4</v>
      </c>
      <c r="B67" s="18" t="s">
        <v>117</v>
      </c>
      <c r="C67" s="16">
        <v>2.4</v>
      </c>
      <c r="D67" s="11" t="s">
        <v>115</v>
      </c>
      <c r="E67" s="12">
        <v>0</v>
      </c>
      <c r="F67" s="12">
        <f t="shared" si="3"/>
        <v>0</v>
      </c>
      <c r="G67" s="28" t="s">
        <v>118</v>
      </c>
    </row>
    <row r="68" s="1" customFormat="1" ht="93.75" spans="1:7">
      <c r="A68" s="11">
        <v>5</v>
      </c>
      <c r="B68" s="18" t="s">
        <v>119</v>
      </c>
      <c r="C68" s="16">
        <f t="shared" ref="C68:C70" si="4">37+7.2-(14*0.6)</f>
        <v>35.8</v>
      </c>
      <c r="D68" s="11" t="s">
        <v>115</v>
      </c>
      <c r="E68" s="12">
        <v>0</v>
      </c>
      <c r="F68" s="12">
        <f t="shared" si="3"/>
        <v>0</v>
      </c>
      <c r="G68" s="28" t="s">
        <v>120</v>
      </c>
    </row>
    <row r="69" s="1" customFormat="1" ht="112.5" spans="1:7">
      <c r="A69" s="11">
        <v>6</v>
      </c>
      <c r="B69" s="18" t="s">
        <v>121</v>
      </c>
      <c r="C69" s="16">
        <f t="shared" si="4"/>
        <v>35.8</v>
      </c>
      <c r="D69" s="11" t="s">
        <v>115</v>
      </c>
      <c r="E69" s="12">
        <v>0</v>
      </c>
      <c r="F69" s="12">
        <f t="shared" si="3"/>
        <v>0</v>
      </c>
      <c r="G69" s="28" t="s">
        <v>122</v>
      </c>
    </row>
    <row r="70" s="1" customFormat="1" ht="168.75" spans="1:7">
      <c r="A70" s="11">
        <v>7</v>
      </c>
      <c r="B70" s="18" t="s">
        <v>123</v>
      </c>
      <c r="C70" s="16">
        <f t="shared" si="4"/>
        <v>35.8</v>
      </c>
      <c r="D70" s="11" t="s">
        <v>115</v>
      </c>
      <c r="E70" s="12">
        <v>0</v>
      </c>
      <c r="F70" s="12">
        <f t="shared" si="3"/>
        <v>0</v>
      </c>
      <c r="G70" s="28" t="s">
        <v>124</v>
      </c>
    </row>
    <row r="71" s="1" customFormat="1" ht="25" customHeight="1" spans="1:7">
      <c r="A71" s="11">
        <v>8</v>
      </c>
      <c r="B71" s="18" t="s">
        <v>125</v>
      </c>
      <c r="C71" s="16">
        <v>1</v>
      </c>
      <c r="D71" s="11" t="s">
        <v>11</v>
      </c>
      <c r="E71" s="12">
        <v>0</v>
      </c>
      <c r="F71" s="12">
        <f t="shared" si="3"/>
        <v>0</v>
      </c>
      <c r="G71" s="28" t="s">
        <v>126</v>
      </c>
    </row>
    <row r="72" s="1" customFormat="1" ht="25" customHeight="1" spans="1:7">
      <c r="A72" s="11">
        <v>9</v>
      </c>
      <c r="B72" s="18" t="s">
        <v>92</v>
      </c>
      <c r="C72" s="16">
        <v>1</v>
      </c>
      <c r="D72" s="11" t="s">
        <v>11</v>
      </c>
      <c r="E72" s="12">
        <v>0</v>
      </c>
      <c r="F72" s="12">
        <f t="shared" si="3"/>
        <v>0</v>
      </c>
      <c r="G72" s="28" t="s">
        <v>92</v>
      </c>
    </row>
    <row r="73" s="1" customFormat="1" ht="25" customHeight="1" spans="1:7">
      <c r="A73" s="11"/>
      <c r="B73" s="20" t="s">
        <v>22</v>
      </c>
      <c r="C73" s="11"/>
      <c r="D73" s="11"/>
      <c r="E73" s="12"/>
      <c r="F73" s="8">
        <f>SUM(F64:F72)</f>
        <v>0</v>
      </c>
      <c r="G73" s="11"/>
    </row>
    <row r="74" s="1" customFormat="1" ht="25" customHeight="1" spans="1:7">
      <c r="A74" s="7" t="s">
        <v>127</v>
      </c>
      <c r="B74" s="10" t="s">
        <v>128</v>
      </c>
      <c r="C74" s="11"/>
      <c r="D74" s="11"/>
      <c r="E74" s="12"/>
      <c r="F74" s="12"/>
      <c r="G74" s="11"/>
    </row>
    <row r="75" s="1" customFormat="1" ht="131.25" spans="1:7">
      <c r="A75" s="11">
        <v>1</v>
      </c>
      <c r="B75" s="18" t="s">
        <v>129</v>
      </c>
      <c r="C75" s="16">
        <v>11.4</v>
      </c>
      <c r="D75" s="11" t="s">
        <v>115</v>
      </c>
      <c r="E75" s="12">
        <v>0</v>
      </c>
      <c r="F75" s="12">
        <f t="shared" ref="F75:F78" si="5">C75*E75</f>
        <v>0</v>
      </c>
      <c r="G75" s="28" t="s">
        <v>130</v>
      </c>
    </row>
    <row r="76" s="1" customFormat="1" ht="75" spans="1:7">
      <c r="A76" s="11">
        <v>2</v>
      </c>
      <c r="B76" s="18" t="s">
        <v>131</v>
      </c>
      <c r="C76" s="16">
        <v>11.4</v>
      </c>
      <c r="D76" s="11" t="s">
        <v>115</v>
      </c>
      <c r="E76" s="12">
        <v>0</v>
      </c>
      <c r="F76" s="12">
        <f t="shared" si="5"/>
        <v>0</v>
      </c>
      <c r="G76" s="28" t="s">
        <v>132</v>
      </c>
    </row>
    <row r="77" s="1" customFormat="1" ht="75" spans="1:7">
      <c r="A77" s="11">
        <v>3</v>
      </c>
      <c r="B77" s="18" t="s">
        <v>133</v>
      </c>
      <c r="C77" s="16">
        <v>11.4</v>
      </c>
      <c r="D77" s="11" t="s">
        <v>115</v>
      </c>
      <c r="E77" s="12">
        <v>0</v>
      </c>
      <c r="F77" s="12">
        <f t="shared" si="5"/>
        <v>0</v>
      </c>
      <c r="G77" s="28" t="s">
        <v>134</v>
      </c>
    </row>
    <row r="78" s="1" customFormat="1" ht="75" spans="1:7">
      <c r="A78" s="11">
        <v>4</v>
      </c>
      <c r="B78" s="18" t="s">
        <v>135</v>
      </c>
      <c r="C78" s="16">
        <v>1</v>
      </c>
      <c r="D78" s="11" t="s">
        <v>11</v>
      </c>
      <c r="E78" s="12">
        <v>0</v>
      </c>
      <c r="F78" s="12">
        <f t="shared" si="5"/>
        <v>0</v>
      </c>
      <c r="G78" s="28" t="s">
        <v>136</v>
      </c>
    </row>
    <row r="79" s="1" customFormat="1" ht="25" customHeight="1" spans="1:7">
      <c r="A79" s="11"/>
      <c r="B79" s="20" t="s">
        <v>58</v>
      </c>
      <c r="C79" s="11"/>
      <c r="D79" s="11"/>
      <c r="E79" s="12"/>
      <c r="F79" s="8">
        <f>SUM(F75:F78)</f>
        <v>0</v>
      </c>
      <c r="G79" s="11"/>
    </row>
    <row r="80" s="1" customFormat="1" ht="25" customHeight="1" spans="1:7">
      <c r="A80" s="7" t="s">
        <v>137</v>
      </c>
      <c r="B80" s="10" t="s">
        <v>138</v>
      </c>
      <c r="C80" s="11"/>
      <c r="D80" s="11"/>
      <c r="E80" s="12"/>
      <c r="F80" s="12"/>
      <c r="G80" s="11"/>
    </row>
    <row r="81" s="1" customFormat="1" ht="187.5" spans="1:7">
      <c r="A81" s="11">
        <v>1</v>
      </c>
      <c r="B81" s="18" t="s">
        <v>139</v>
      </c>
      <c r="C81" s="16">
        <f>2.4+3</f>
        <v>5.4</v>
      </c>
      <c r="D81" s="11" t="s">
        <v>115</v>
      </c>
      <c r="E81" s="12">
        <v>0</v>
      </c>
      <c r="F81" s="12">
        <f t="shared" ref="F81:F87" si="6">C81*E81</f>
        <v>0</v>
      </c>
      <c r="G81" s="28" t="s">
        <v>140</v>
      </c>
    </row>
    <row r="82" s="1" customFormat="1" ht="93.75" spans="1:7">
      <c r="A82" s="11">
        <v>2</v>
      </c>
      <c r="B82" s="18" t="s">
        <v>141</v>
      </c>
      <c r="C82" s="16">
        <v>1</v>
      </c>
      <c r="D82" s="11" t="s">
        <v>11</v>
      </c>
      <c r="E82" s="12">
        <v>0</v>
      </c>
      <c r="F82" s="12">
        <f t="shared" si="6"/>
        <v>0</v>
      </c>
      <c r="G82" s="28" t="s">
        <v>142</v>
      </c>
    </row>
    <row r="83" s="1" customFormat="1" ht="112.5" spans="1:7">
      <c r="A83" s="11">
        <v>3</v>
      </c>
      <c r="B83" s="18" t="s">
        <v>143</v>
      </c>
      <c r="C83" s="16">
        <v>1</v>
      </c>
      <c r="D83" s="11" t="s">
        <v>11</v>
      </c>
      <c r="E83" s="12">
        <v>0</v>
      </c>
      <c r="F83" s="12">
        <f t="shared" si="6"/>
        <v>0</v>
      </c>
      <c r="G83" s="28" t="s">
        <v>144</v>
      </c>
    </row>
    <row r="84" s="1" customFormat="1" ht="150" spans="1:7">
      <c r="A84" s="11">
        <v>4</v>
      </c>
      <c r="B84" s="18" t="s">
        <v>145</v>
      </c>
      <c r="C84" s="16">
        <v>3</v>
      </c>
      <c r="D84" s="11" t="s">
        <v>115</v>
      </c>
      <c r="E84" s="12">
        <v>0</v>
      </c>
      <c r="F84" s="12">
        <f t="shared" si="6"/>
        <v>0</v>
      </c>
      <c r="G84" s="28" t="s">
        <v>146</v>
      </c>
    </row>
    <row r="85" s="1" customFormat="1" ht="37.5" spans="1:7">
      <c r="A85" s="11">
        <v>5</v>
      </c>
      <c r="B85" s="18" t="s">
        <v>147</v>
      </c>
      <c r="C85" s="16">
        <v>1</v>
      </c>
      <c r="D85" s="11" t="s">
        <v>11</v>
      </c>
      <c r="E85" s="12">
        <v>0</v>
      </c>
      <c r="F85" s="12">
        <f t="shared" si="6"/>
        <v>0</v>
      </c>
      <c r="G85" s="28" t="s">
        <v>148</v>
      </c>
    </row>
    <row r="86" s="1" customFormat="1" ht="25" customHeight="1" spans="1:7">
      <c r="A86" s="11">
        <v>6</v>
      </c>
      <c r="B86" s="18" t="s">
        <v>149</v>
      </c>
      <c r="C86" s="16">
        <v>1</v>
      </c>
      <c r="D86" s="11" t="s">
        <v>11</v>
      </c>
      <c r="E86" s="12">
        <v>0</v>
      </c>
      <c r="F86" s="12">
        <f t="shared" si="6"/>
        <v>0</v>
      </c>
      <c r="G86" s="28" t="s">
        <v>41</v>
      </c>
    </row>
    <row r="87" s="1" customFormat="1" ht="25" customHeight="1" spans="1:7">
      <c r="A87" s="11">
        <v>7</v>
      </c>
      <c r="B87" s="18" t="s">
        <v>92</v>
      </c>
      <c r="C87" s="16">
        <v>1</v>
      </c>
      <c r="D87" s="11" t="s">
        <v>11</v>
      </c>
      <c r="E87" s="12">
        <v>0</v>
      </c>
      <c r="F87" s="12">
        <f t="shared" si="6"/>
        <v>0</v>
      </c>
      <c r="G87" s="28" t="s">
        <v>92</v>
      </c>
    </row>
    <row r="88" s="1" customFormat="1" ht="25" customHeight="1" spans="1:7">
      <c r="A88" s="11"/>
      <c r="B88" s="20" t="s">
        <v>58</v>
      </c>
      <c r="C88" s="11"/>
      <c r="D88" s="11"/>
      <c r="E88" s="12"/>
      <c r="F88" s="8">
        <f>SUM(F81:F87)</f>
        <v>0</v>
      </c>
      <c r="G88" s="13"/>
    </row>
    <row r="89" s="1" customFormat="1" ht="25" customHeight="1" spans="1:7">
      <c r="A89" s="29" t="s">
        <v>150</v>
      </c>
      <c r="B89" s="29"/>
      <c r="C89" s="30"/>
      <c r="D89" s="31"/>
      <c r="E89" s="32"/>
      <c r="F89" s="33">
        <f>F9+F19+F27+F34+F40+F43+F49+F54+F59+F62+F73+F79+F88</f>
        <v>0</v>
      </c>
      <c r="G89" s="34"/>
    </row>
    <row r="90" s="1" customFormat="1" ht="25" customHeight="1" spans="1:7">
      <c r="A90" s="29" t="s">
        <v>151</v>
      </c>
      <c r="B90" s="29"/>
      <c r="C90" s="35"/>
      <c r="D90" s="35"/>
      <c r="E90" s="33"/>
      <c r="F90" s="33">
        <f>F89*0.1</f>
        <v>0</v>
      </c>
      <c r="G90" s="36"/>
    </row>
    <row r="91" s="1" customFormat="1" ht="25" customHeight="1" spans="1:7">
      <c r="A91" s="29" t="s">
        <v>152</v>
      </c>
      <c r="B91" s="29"/>
      <c r="C91" s="33"/>
      <c r="D91" s="31"/>
      <c r="E91" s="37"/>
      <c r="F91" s="38">
        <f>(F89+F90)*1%</f>
        <v>0</v>
      </c>
      <c r="G91" s="34" t="s">
        <v>153</v>
      </c>
    </row>
    <row r="92" s="1" customFormat="1" ht="25" customHeight="1" spans="1:7">
      <c r="A92" s="39" t="s">
        <v>154</v>
      </c>
      <c r="B92" s="39"/>
      <c r="C92" s="40"/>
      <c r="D92" s="40"/>
      <c r="E92" s="41"/>
      <c r="F92" s="42">
        <f>SUM(F89:F91)</f>
        <v>0</v>
      </c>
      <c r="G92" s="43"/>
    </row>
    <row r="93" s="1" customFormat="1" ht="25" customHeight="1" spans="1:7">
      <c r="A93" s="44" t="s">
        <v>155</v>
      </c>
      <c r="B93" s="45"/>
      <c r="C93" s="45"/>
      <c r="D93" s="45"/>
      <c r="E93" s="46"/>
      <c r="F93" s="46"/>
      <c r="G93" s="45"/>
    </row>
    <row r="94" s="2" customFormat="1" ht="25" customHeight="1" spans="1:7">
      <c r="A94" s="44" t="s">
        <v>156</v>
      </c>
      <c r="B94" s="45"/>
      <c r="C94" s="45"/>
      <c r="D94" s="45"/>
      <c r="E94" s="46"/>
      <c r="F94" s="46"/>
      <c r="G94" s="45"/>
    </row>
    <row r="98" s="3" customFormat="1" spans="1:7">
      <c r="A98" s="2"/>
      <c r="B98" s="2"/>
      <c r="C98" s="2"/>
      <c r="D98" s="2"/>
      <c r="E98" s="4"/>
      <c r="F98" s="4"/>
      <c r="G98" s="2"/>
    </row>
    <row r="103" s="2" customFormat="1" spans="2:6">
      <c r="B103" s="2" t="s">
        <v>157</v>
      </c>
      <c r="E103" s="4"/>
      <c r="F103" s="4"/>
    </row>
    <row r="113" ht="57.75" customHeight="1"/>
  </sheetData>
  <mergeCells count="8">
    <mergeCell ref="A1:G1"/>
    <mergeCell ref="A89:B89"/>
    <mergeCell ref="A90:B90"/>
    <mergeCell ref="A91:B91"/>
    <mergeCell ref="A92:B92"/>
    <mergeCell ref="A93:G93"/>
    <mergeCell ref="A94:G94"/>
    <mergeCell ref="A11:A14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gyb1</cp:lastModifiedBy>
  <dcterms:created xsi:type="dcterms:W3CDTF">2026-05-11T03:35:00Z</dcterms:created>
  <dcterms:modified xsi:type="dcterms:W3CDTF">2026-08-13T00:13:19Z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6C51446DA9FA416BB164B55F0E0B6E57_11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1</vt:i4>
  </property>
</Properties>
</file>