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45" windowHeight="11625"/>
  </bookViews>
  <sheets>
    <sheet name="Sheet1" sheetId="1" r:id="rId1"/>
  </sheets>
  <definedNames>
    <definedName name="_xlnm.Print_Area" localSheetId="0">Sheet1!$A$1:$G$122</definedName>
  </definedNames>
  <calcPr calcId="144525"/>
</workbook>
</file>

<file path=xl/sharedStrings.xml><?xml version="1.0" encoding="utf-8"?>
<sst xmlns="http://schemas.openxmlformats.org/spreadsheetml/2006/main" count="313" uniqueCount="182">
  <si>
    <t>报  价  表</t>
  </si>
  <si>
    <t>序号</t>
  </si>
  <si>
    <t>项目名称</t>
  </si>
  <si>
    <t>数量</t>
  </si>
  <si>
    <t>单位</t>
  </si>
  <si>
    <t>综合单价</t>
  </si>
  <si>
    <t>合计（元）</t>
  </si>
  <si>
    <t>备  注</t>
  </si>
  <si>
    <t>一</t>
  </si>
  <si>
    <t>一期地下室电房防汛改造</t>
  </si>
  <si>
    <t>150*80cm铝合金防汛挡水板</t>
  </si>
  <si>
    <t>套</t>
  </si>
  <si>
    <t>1.0厚铝合金防汛挡水板</t>
  </si>
  <si>
    <t>87*80cm铝合金防汛挡水板</t>
  </si>
  <si>
    <t>195*80cm铝合金防汛挡水板</t>
  </si>
  <si>
    <t>82*80cm铝合金防汛挡水板</t>
  </si>
  <si>
    <t>146*80cm铝合金防汛挡水板</t>
  </si>
  <si>
    <t>145*80cm铝合金防汛挡水板</t>
  </si>
  <si>
    <t>178*80cm铝合金防汛挡水板</t>
  </si>
  <si>
    <t>149*80cm铝合金防汛挡水板</t>
  </si>
  <si>
    <t>147*80cm铝合金防汛挡水板</t>
  </si>
  <si>
    <t>86*80cm铝合金防汛挡水板</t>
  </si>
  <si>
    <t>安装铝合金挡水板</t>
  </si>
  <si>
    <t>挡板安装人工费</t>
  </si>
  <si>
    <t>门槛防水处理</t>
  </si>
  <si>
    <t>个</t>
  </si>
  <si>
    <t>门槛防水处理费</t>
  </si>
  <si>
    <t>发电机房砌高门槛</t>
  </si>
  <si>
    <t>项</t>
  </si>
  <si>
    <t>水泥、沙、砖块</t>
  </si>
  <si>
    <t>小 计</t>
  </si>
  <si>
    <t>二</t>
  </si>
  <si>
    <t>病理科值班室防水补漏</t>
  </si>
  <si>
    <t>楼顶红砖处防水补漏</t>
  </si>
  <si>
    <t>楼顶耐候胶开裂铲除重新填胶</t>
  </si>
  <si>
    <t>高空窗沿防水补漏</t>
  </si>
  <si>
    <t>一楼警务室窗户防水补漏</t>
  </si>
  <si>
    <t>楼顶消防管边渗水</t>
  </si>
  <si>
    <t>点</t>
  </si>
  <si>
    <t>堵漏王、注浆、人工</t>
  </si>
  <si>
    <t>三</t>
  </si>
  <si>
    <t>警务室、门诊办公室墙体油漆修补翻新</t>
  </si>
  <si>
    <t>铲除油漆面</t>
  </si>
  <si>
    <t>m²</t>
  </si>
  <si>
    <t>铲除油漆面、辅材、人工费</t>
  </si>
  <si>
    <t>涂刷墙面加固剂</t>
  </si>
  <si>
    <t>环保墙面加固剂、辅材、人工费</t>
  </si>
  <si>
    <t>刮腻子</t>
  </si>
  <si>
    <t>内墙腻子粉、辅材、人工费</t>
  </si>
  <si>
    <t>墙面油漆</t>
  </si>
  <si>
    <t>净味油漆、油扫、滚筒、辅材、人工费</t>
  </si>
  <si>
    <t>门诊主任办公室墙体修复及入门开关处墙体翻新</t>
  </si>
  <si>
    <t>内墙腻子粉、白乳胶、网带、净味油漆、辅材、人工费</t>
  </si>
  <si>
    <t>病理科男休息室窗边及床头墙体修补</t>
  </si>
  <si>
    <t>内墙腻子粉、净味油漆、辅材、人工费</t>
  </si>
  <si>
    <t>成品保护</t>
  </si>
  <si>
    <t>保护膜、辅材、人工费</t>
  </si>
  <si>
    <t>卫生清理</t>
  </si>
  <si>
    <t>人工费</t>
  </si>
  <si>
    <t>四</t>
  </si>
  <si>
    <t>1号楼至5号楼3楼连廊下水道增加盖板</t>
  </si>
  <si>
    <t>缺口水泥沙填平</t>
  </si>
  <si>
    <t>水泥、沙、模板</t>
  </si>
  <si>
    <t>排水沟加装盖板基层处理</t>
  </si>
  <si>
    <t>排水沟盖板</t>
  </si>
  <si>
    <t>块</t>
  </si>
  <si>
    <t>400*600*50mm水泥排水沟盖板</t>
  </si>
  <si>
    <t>下水管口大盖板</t>
  </si>
  <si>
    <t>球墨铸铁700*700方井盖</t>
  </si>
  <si>
    <t>斜坡</t>
  </si>
  <si>
    <t>条</t>
  </si>
  <si>
    <t>3.0镀锌斜坡、斜面100mm、宽度2950mm、高度40mm</t>
  </si>
  <si>
    <t>工</t>
  </si>
  <si>
    <t>小计</t>
  </si>
  <si>
    <t>五</t>
  </si>
  <si>
    <t>新生儿科洗手盆挡水板安装</t>
  </si>
  <si>
    <t>630*500*180mm洗手盆挡水板</t>
  </si>
  <si>
    <t>定制5厘亚克力挡水板</t>
  </si>
  <si>
    <t>660*500*180mm洗手盆挡水板</t>
  </si>
  <si>
    <t>660*450*180mm洗手盆挡水板</t>
  </si>
  <si>
    <t>环保净味玻璃胶</t>
  </si>
  <si>
    <t>支</t>
  </si>
  <si>
    <t>中性环保净味玻璃胶</t>
  </si>
  <si>
    <t>安装人工费</t>
  </si>
  <si>
    <t>六</t>
  </si>
  <si>
    <t>柴油机房防火隔断安装</t>
  </si>
  <si>
    <t>隔断材料</t>
  </si>
  <si>
    <t>上下槽、A级防火彩钢板隔断、辅材</t>
  </si>
  <si>
    <t>隔断门制作</t>
  </si>
  <si>
    <t>扇</t>
  </si>
  <si>
    <t>门锁、制作门料、辅材</t>
  </si>
  <si>
    <t>隔断制作安装人工费</t>
  </si>
  <si>
    <t>监控移位</t>
  </si>
  <si>
    <t>网线直接、网线、监控拆装人工费</t>
  </si>
  <si>
    <t>七</t>
  </si>
  <si>
    <t>应急水泵井砌砖及盖板底部除锈翻新</t>
  </si>
  <si>
    <t>砌砖材料费</t>
  </si>
  <si>
    <t>红砖、水泥、沙</t>
  </si>
  <si>
    <t>砌砖人工费</t>
  </si>
  <si>
    <t>电线套管人工及材料费</t>
  </si>
  <si>
    <t>PVC6分管、人工费</t>
  </si>
  <si>
    <t>滤网不锈钢框架材料费</t>
  </si>
  <si>
    <t>38*38不锈钢管、1.2厚304#</t>
  </si>
  <si>
    <t>滤网不锈钢框架制作人工费</t>
  </si>
  <si>
    <t>定制不锈钢滤网</t>
  </si>
  <si>
    <t>1.2厚304不锈钢板定制加工</t>
  </si>
  <si>
    <t>滤网及框架安装人工费</t>
  </si>
  <si>
    <t>水泵井盖底部除锈翻新</t>
  </si>
  <si>
    <t>辅材、人工费</t>
  </si>
  <si>
    <t>卫生清理及建筑垃圾清运</t>
  </si>
  <si>
    <t>八</t>
  </si>
  <si>
    <t>转运站卷帘门维修</t>
  </si>
  <si>
    <t>卷帘门维修</t>
  </si>
  <si>
    <t>辅材、维修人工费</t>
  </si>
  <si>
    <t>九</t>
  </si>
  <si>
    <t>院内井盖及排水沟盖板下陷修复</t>
  </si>
  <si>
    <t>井盖下陷修复</t>
  </si>
  <si>
    <t>砖、水泥、沙、辅材、人工费</t>
  </si>
  <si>
    <t>加重型排水井盖</t>
  </si>
  <si>
    <t>450*750加重型排水井盖</t>
  </si>
  <si>
    <t>排水沟盖板下陷修复</t>
  </si>
  <si>
    <t>爆炸螺丝、水泥、沙、辅材、人工费</t>
  </si>
  <si>
    <t>十</t>
  </si>
  <si>
    <t>南门入口处地面线槽加盖减速带保护</t>
  </si>
  <si>
    <t>地面线槽水泥沙修补</t>
  </si>
  <si>
    <t>水泥、沙、辅材、人工费</t>
  </si>
  <si>
    <t>加宽橡胶减速带</t>
  </si>
  <si>
    <t>米</t>
  </si>
  <si>
    <t>60cm宽橡胶减速带、爆炸螺丝、辅材</t>
  </si>
  <si>
    <t>十一</t>
  </si>
  <si>
    <t>二楼地板瓷砖及一楼液氧站附近大理石地砖破损更换</t>
  </si>
  <si>
    <t>更换600*600地板砖</t>
  </si>
  <si>
    <t>600*600地板砖、水泥、沙、人工费</t>
  </si>
  <si>
    <t>更换大理石地砖</t>
  </si>
  <si>
    <t>580*300大理石地砖、5cm厚、水泥、沙、人工费</t>
  </si>
  <si>
    <t>十二</t>
  </si>
  <si>
    <t>幕墙高空取样</t>
  </si>
  <si>
    <t>高空作业、幕墙拆装</t>
  </si>
  <si>
    <t>十三</t>
  </si>
  <si>
    <t>6号楼开挖排水槽</t>
  </si>
  <si>
    <t>现场清理</t>
  </si>
  <si>
    <t>高压清理油垢</t>
  </si>
  <si>
    <t>保护材料、人工费</t>
  </si>
  <si>
    <t>定位开槽</t>
  </si>
  <si>
    <t>m</t>
  </si>
  <si>
    <t>宽5cm、深3-4cmU型导流槽</t>
  </si>
  <si>
    <t>过道横向加盖板宽沟槽</t>
  </si>
  <si>
    <t>304不锈钢地沟盖板、适配10cm盖板宽沟槽</t>
  </si>
  <si>
    <t>槽体找坡</t>
  </si>
  <si>
    <t>槽体基层硬化、堵漏止水</t>
  </si>
  <si>
    <t>堵漏王封堵压实、槽口基层刚性止水加固</t>
  </si>
  <si>
    <t>涂刷防水层</t>
  </si>
  <si>
    <t>厨卫耐油污柔性防水</t>
  </si>
  <si>
    <t>室外布排水管</t>
  </si>
  <si>
    <t>排水管</t>
  </si>
  <si>
    <t>十四</t>
  </si>
  <si>
    <t>6号楼二楼窗口地面渗水处理</t>
  </si>
  <si>
    <t>墙根清缝</t>
  </si>
  <si>
    <t>涂刷渗透型防水涂料</t>
  </si>
  <si>
    <t>渗透型防水涂料</t>
  </si>
  <si>
    <t>柔性环氧防水美缝剂填缝</t>
  </si>
  <si>
    <t>柔性环氧防水美缝剂</t>
  </si>
  <si>
    <t>部分区域堵漏王加强处理</t>
  </si>
  <si>
    <t>堵漏王</t>
  </si>
  <si>
    <t>十五</t>
  </si>
  <si>
    <t>6号楼一楼排污主管道更换</t>
  </si>
  <si>
    <t>拆除地面瓷砖及管道开挖</t>
  </si>
  <si>
    <t>管道布装材料</t>
  </si>
  <si>
    <t>200排污管、带检查口弯头、配件、辅材</t>
  </si>
  <si>
    <t>管道布装及收口处防水处理</t>
  </si>
  <si>
    <t>地面回填</t>
  </si>
  <si>
    <t>瓷砖铺贴材料费</t>
  </si>
  <si>
    <t>600*600地砖、水泥、沙、填缝剂</t>
  </si>
  <si>
    <t>瓷砖铺贴人工费</t>
  </si>
  <si>
    <t>直接费</t>
  </si>
  <si>
    <t>工程管理费</t>
  </si>
  <si>
    <t>税金（直接费+工程管理费的1%）</t>
  </si>
  <si>
    <t>增值税普通发票</t>
  </si>
  <si>
    <t>工程金额含税合计</t>
  </si>
  <si>
    <t xml:space="preserve">以上报价含材料、施工、安装，含增值税普通发票                                                </t>
  </si>
  <si>
    <t xml:space="preserve">报价单位：                    联系人：                   联系电话： </t>
  </si>
  <si>
    <t xml:space="preserve"> 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</si>
</sst>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;[Red]0"/>
    <numFmt numFmtId="44" formatCode="_ &quot;￥&quot;* #,##0.00_ ;_ &quot;￥&quot;* \-#,##0.00_ ;_ &quot;￥&quot;* &quot;-&quot;??_ ;_ @_ "/>
    <numFmt numFmtId="177" formatCode="0.00_ "/>
    <numFmt numFmtId="178" formatCode="0.00;[Red]0.00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6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24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12" applyNumberFormat="0" applyFon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5" borderId="11" applyNumberFormat="0" applyAlignment="0" applyProtection="0">
      <alignment vertical="center"/>
    </xf>
    <xf numFmtId="0" fontId="24" fillId="15" borderId="15" applyNumberFormat="0" applyAlignment="0" applyProtection="0">
      <alignment vertical="center"/>
    </xf>
    <xf numFmtId="0" fontId="7" fillId="7" borderId="9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178" fontId="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178" fontId="2" fillId="0" borderId="0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178" fontId="3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center" vertical="center"/>
    </xf>
    <xf numFmtId="178" fontId="4" fillId="0" borderId="1" xfId="0" applyNumberFormat="1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left" vertical="center"/>
    </xf>
    <xf numFmtId="0" fontId="4" fillId="0" borderId="4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left" vertical="center"/>
    </xf>
    <xf numFmtId="178" fontId="4" fillId="0" borderId="1" xfId="0" applyNumberFormat="1" applyFont="1" applyFill="1" applyBorder="1" applyAlignment="1">
      <alignment horizontal="center" vertical="center"/>
    </xf>
    <xf numFmtId="178" fontId="3" fillId="2" borderId="1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left" vertical="center"/>
    </xf>
    <xf numFmtId="0" fontId="4" fillId="0" borderId="7" xfId="0" applyNumberFormat="1" applyFont="1" applyFill="1" applyBorder="1" applyAlignment="1">
      <alignment horizontal="center" vertical="center"/>
    </xf>
    <xf numFmtId="178" fontId="4" fillId="0" borderId="7" xfId="0" applyNumberFormat="1" applyFont="1" applyFill="1" applyBorder="1" applyAlignment="1">
      <alignment horizontal="center" vertical="center"/>
    </xf>
    <xf numFmtId="178" fontId="3" fillId="2" borderId="7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178" fontId="3" fillId="0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1"/>
  <sheetViews>
    <sheetView tabSelected="1" zoomScaleSheetLayoutView="130" workbookViewId="0">
      <selection activeCell="B76" sqref="B76"/>
    </sheetView>
  </sheetViews>
  <sheetFormatPr defaultColWidth="10" defaultRowHeight="14.25" outlineLevelCol="6"/>
  <cols>
    <col min="1" max="1" width="8.64166666666667" style="2" customWidth="1"/>
    <col min="2" max="2" width="42.225" style="2" customWidth="1"/>
    <col min="3" max="3" width="12.325" style="2" customWidth="1"/>
    <col min="4" max="4" width="8.26666666666667" style="2" customWidth="1"/>
    <col min="5" max="5" width="13.8583333333333" style="4" customWidth="1"/>
    <col min="6" max="6" width="14.625" style="4" customWidth="1"/>
    <col min="7" max="7" width="32.6666666666667" style="2" customWidth="1"/>
    <col min="8" max="16383" width="10" style="2"/>
  </cols>
  <sheetData>
    <row r="1" s="1" customFormat="1" ht="60" customHeight="1" spans="1:7">
      <c r="A1" s="5" t="s">
        <v>0</v>
      </c>
      <c r="B1" s="5"/>
      <c r="C1" s="5"/>
      <c r="D1" s="5"/>
      <c r="E1" s="6"/>
      <c r="F1" s="6"/>
      <c r="G1" s="5"/>
    </row>
    <row r="2" s="1" customFormat="1" ht="25" customHeight="1" spans="1:7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9" t="s">
        <v>7</v>
      </c>
    </row>
    <row r="3" s="1" customFormat="1" ht="25" customHeight="1" spans="1:7">
      <c r="A3" s="7" t="s">
        <v>8</v>
      </c>
      <c r="B3" s="10" t="s">
        <v>9</v>
      </c>
      <c r="C3" s="11"/>
      <c r="D3" s="11"/>
      <c r="E3" s="12"/>
      <c r="F3" s="12"/>
      <c r="G3" s="13"/>
    </row>
    <row r="4" s="1" customFormat="1" ht="25" customHeight="1" spans="1:7">
      <c r="A4" s="14">
        <v>1</v>
      </c>
      <c r="B4" s="15" t="s">
        <v>10</v>
      </c>
      <c r="C4" s="16">
        <v>1</v>
      </c>
      <c r="D4" s="17" t="s">
        <v>11</v>
      </c>
      <c r="E4" s="12">
        <v>0</v>
      </c>
      <c r="F4" s="12">
        <f>C4*E4</f>
        <v>0</v>
      </c>
      <c r="G4" s="18" t="s">
        <v>12</v>
      </c>
    </row>
    <row r="5" s="1" customFormat="1" ht="25" customHeight="1" spans="1:7">
      <c r="A5" s="19"/>
      <c r="B5" s="15" t="s">
        <v>13</v>
      </c>
      <c r="C5" s="16">
        <v>1</v>
      </c>
      <c r="D5" s="17" t="s">
        <v>11</v>
      </c>
      <c r="E5" s="12">
        <v>0</v>
      </c>
      <c r="F5" s="12">
        <f t="shared" ref="F5:F18" si="0">C5*E5</f>
        <v>0</v>
      </c>
      <c r="G5" s="18" t="s">
        <v>12</v>
      </c>
    </row>
    <row r="6" s="1" customFormat="1" ht="25" customHeight="1" spans="1:7">
      <c r="A6" s="14">
        <v>2</v>
      </c>
      <c r="B6" s="15" t="s">
        <v>14</v>
      </c>
      <c r="C6" s="16">
        <v>1</v>
      </c>
      <c r="D6" s="17" t="s">
        <v>11</v>
      </c>
      <c r="E6" s="12">
        <v>0</v>
      </c>
      <c r="F6" s="12">
        <f t="shared" si="0"/>
        <v>0</v>
      </c>
      <c r="G6" s="18" t="s">
        <v>12</v>
      </c>
    </row>
    <row r="7" s="1" customFormat="1" ht="25" customHeight="1" spans="1:7">
      <c r="A7" s="19"/>
      <c r="B7" s="15" t="s">
        <v>15</v>
      </c>
      <c r="C7" s="16">
        <v>1</v>
      </c>
      <c r="D7" s="17" t="s">
        <v>11</v>
      </c>
      <c r="E7" s="12">
        <v>0</v>
      </c>
      <c r="F7" s="12">
        <f t="shared" si="0"/>
        <v>0</v>
      </c>
      <c r="G7" s="18" t="s">
        <v>12</v>
      </c>
    </row>
    <row r="8" s="1" customFormat="1" ht="25" customHeight="1" spans="1:7">
      <c r="A8" s="14">
        <v>3</v>
      </c>
      <c r="B8" s="15" t="s">
        <v>16</v>
      </c>
      <c r="C8" s="16">
        <v>1</v>
      </c>
      <c r="D8" s="17" t="s">
        <v>11</v>
      </c>
      <c r="E8" s="12">
        <v>0</v>
      </c>
      <c r="F8" s="12">
        <f t="shared" si="0"/>
        <v>0</v>
      </c>
      <c r="G8" s="18" t="s">
        <v>12</v>
      </c>
    </row>
    <row r="9" s="1" customFormat="1" ht="25" customHeight="1" spans="1:7">
      <c r="A9" s="19"/>
      <c r="B9" s="15" t="s">
        <v>17</v>
      </c>
      <c r="C9" s="16">
        <v>1</v>
      </c>
      <c r="D9" s="17" t="s">
        <v>11</v>
      </c>
      <c r="E9" s="12">
        <v>0</v>
      </c>
      <c r="F9" s="12">
        <f t="shared" si="0"/>
        <v>0</v>
      </c>
      <c r="G9" s="18" t="s">
        <v>12</v>
      </c>
    </row>
    <row r="10" s="1" customFormat="1" ht="25" customHeight="1" spans="1:7">
      <c r="A10" s="14">
        <v>4</v>
      </c>
      <c r="B10" s="15" t="s">
        <v>18</v>
      </c>
      <c r="C10" s="16">
        <v>1</v>
      </c>
      <c r="D10" s="17" t="s">
        <v>11</v>
      </c>
      <c r="E10" s="12">
        <v>0</v>
      </c>
      <c r="F10" s="12">
        <f t="shared" si="0"/>
        <v>0</v>
      </c>
      <c r="G10" s="18" t="s">
        <v>12</v>
      </c>
    </row>
    <row r="11" s="1" customFormat="1" ht="25" customHeight="1" spans="1:7">
      <c r="A11" s="19"/>
      <c r="B11" s="15" t="s">
        <v>19</v>
      </c>
      <c r="C11" s="16">
        <v>1</v>
      </c>
      <c r="D11" s="17" t="s">
        <v>11</v>
      </c>
      <c r="E11" s="12">
        <v>0</v>
      </c>
      <c r="F11" s="12">
        <f t="shared" si="0"/>
        <v>0</v>
      </c>
      <c r="G11" s="18" t="s">
        <v>12</v>
      </c>
    </row>
    <row r="12" s="1" customFormat="1" ht="25" customHeight="1" spans="1:7">
      <c r="A12" s="14">
        <v>5</v>
      </c>
      <c r="B12" s="15" t="s">
        <v>10</v>
      </c>
      <c r="C12" s="16">
        <v>1</v>
      </c>
      <c r="D12" s="17" t="s">
        <v>11</v>
      </c>
      <c r="E12" s="12">
        <v>0</v>
      </c>
      <c r="F12" s="12">
        <f t="shared" si="0"/>
        <v>0</v>
      </c>
      <c r="G12" s="18" t="s">
        <v>12</v>
      </c>
    </row>
    <row r="13" s="1" customFormat="1" ht="25" customHeight="1" spans="1:7">
      <c r="A13" s="19"/>
      <c r="B13" s="15" t="s">
        <v>16</v>
      </c>
      <c r="C13" s="16">
        <v>1</v>
      </c>
      <c r="D13" s="17" t="s">
        <v>11</v>
      </c>
      <c r="E13" s="12">
        <v>0</v>
      </c>
      <c r="F13" s="12">
        <f t="shared" si="0"/>
        <v>0</v>
      </c>
      <c r="G13" s="18" t="s">
        <v>12</v>
      </c>
    </row>
    <row r="14" s="1" customFormat="1" ht="25" customHeight="1" spans="1:7">
      <c r="A14" s="14">
        <v>6</v>
      </c>
      <c r="B14" s="15" t="s">
        <v>20</v>
      </c>
      <c r="C14" s="16">
        <v>1</v>
      </c>
      <c r="D14" s="17" t="s">
        <v>11</v>
      </c>
      <c r="E14" s="12">
        <v>0</v>
      </c>
      <c r="F14" s="12">
        <f t="shared" si="0"/>
        <v>0</v>
      </c>
      <c r="G14" s="18" t="s">
        <v>12</v>
      </c>
    </row>
    <row r="15" s="1" customFormat="1" ht="25" customHeight="1" spans="1:7">
      <c r="A15" s="19"/>
      <c r="B15" s="15" t="s">
        <v>21</v>
      </c>
      <c r="C15" s="16">
        <v>1</v>
      </c>
      <c r="D15" s="17" t="s">
        <v>11</v>
      </c>
      <c r="E15" s="12">
        <v>0</v>
      </c>
      <c r="F15" s="12">
        <f t="shared" si="0"/>
        <v>0</v>
      </c>
      <c r="G15" s="18" t="s">
        <v>12</v>
      </c>
    </row>
    <row r="16" s="1" customFormat="1" ht="25" customHeight="1" spans="1:7">
      <c r="A16" s="11">
        <v>7</v>
      </c>
      <c r="B16" s="15" t="s">
        <v>22</v>
      </c>
      <c r="C16" s="16">
        <v>12</v>
      </c>
      <c r="D16" s="17" t="s">
        <v>11</v>
      </c>
      <c r="E16" s="12">
        <v>0</v>
      </c>
      <c r="F16" s="12">
        <f t="shared" si="0"/>
        <v>0</v>
      </c>
      <c r="G16" s="18" t="s">
        <v>23</v>
      </c>
    </row>
    <row r="17" s="1" customFormat="1" ht="25" customHeight="1" spans="1:7">
      <c r="A17" s="11">
        <v>8</v>
      </c>
      <c r="B17" s="15" t="s">
        <v>24</v>
      </c>
      <c r="C17" s="16">
        <v>12</v>
      </c>
      <c r="D17" s="17" t="s">
        <v>25</v>
      </c>
      <c r="E17" s="12">
        <v>0</v>
      </c>
      <c r="F17" s="12">
        <f t="shared" si="0"/>
        <v>0</v>
      </c>
      <c r="G17" s="18" t="s">
        <v>26</v>
      </c>
    </row>
    <row r="18" s="1" customFormat="1" ht="25" customHeight="1" spans="1:7">
      <c r="A18" s="11">
        <v>9</v>
      </c>
      <c r="B18" s="15" t="s">
        <v>27</v>
      </c>
      <c r="C18" s="16">
        <v>1</v>
      </c>
      <c r="D18" s="17" t="s">
        <v>28</v>
      </c>
      <c r="E18" s="12">
        <v>0</v>
      </c>
      <c r="F18" s="12">
        <f t="shared" si="0"/>
        <v>0</v>
      </c>
      <c r="G18" s="18" t="s">
        <v>29</v>
      </c>
    </row>
    <row r="19" s="1" customFormat="1" ht="25" customHeight="1" spans="1:7">
      <c r="A19" s="11"/>
      <c r="B19" s="20" t="s">
        <v>30</v>
      </c>
      <c r="C19" s="11"/>
      <c r="D19" s="11"/>
      <c r="E19" s="12"/>
      <c r="F19" s="8">
        <f>SUM(F4:F18)</f>
        <v>0</v>
      </c>
      <c r="G19" s="13"/>
    </row>
    <row r="20" s="1" customFormat="1" ht="25" customHeight="1" spans="1:7">
      <c r="A20" s="7" t="s">
        <v>31</v>
      </c>
      <c r="B20" s="10" t="s">
        <v>32</v>
      </c>
      <c r="C20" s="11"/>
      <c r="D20" s="11"/>
      <c r="E20" s="12"/>
      <c r="F20" s="12"/>
      <c r="G20" s="13"/>
    </row>
    <row r="21" s="1" customFormat="1" ht="25" customHeight="1" spans="1:7">
      <c r="A21" s="11">
        <v>1</v>
      </c>
      <c r="B21" s="15" t="s">
        <v>33</v>
      </c>
      <c r="C21" s="16">
        <v>1</v>
      </c>
      <c r="D21" s="17" t="s">
        <v>28</v>
      </c>
      <c r="E21" s="12">
        <v>0</v>
      </c>
      <c r="F21" s="12">
        <f>E21*C21</f>
        <v>0</v>
      </c>
      <c r="G21" s="15" t="s">
        <v>33</v>
      </c>
    </row>
    <row r="22" s="1" customFormat="1" ht="25" customHeight="1" spans="1:7">
      <c r="A22" s="11">
        <v>2</v>
      </c>
      <c r="B22" s="15" t="s">
        <v>34</v>
      </c>
      <c r="C22" s="16">
        <v>1</v>
      </c>
      <c r="D22" s="17" t="s">
        <v>28</v>
      </c>
      <c r="E22" s="12">
        <v>0</v>
      </c>
      <c r="F22" s="12">
        <f>E22*C22</f>
        <v>0</v>
      </c>
      <c r="G22" s="15" t="s">
        <v>34</v>
      </c>
    </row>
    <row r="23" s="1" customFormat="1" ht="25" customHeight="1" spans="1:7">
      <c r="A23" s="11">
        <v>3</v>
      </c>
      <c r="B23" s="21" t="s">
        <v>35</v>
      </c>
      <c r="C23" s="17">
        <v>1</v>
      </c>
      <c r="D23" s="11" t="s">
        <v>28</v>
      </c>
      <c r="E23" s="12">
        <v>0</v>
      </c>
      <c r="F23" s="12">
        <f>E23*C23</f>
        <v>0</v>
      </c>
      <c r="G23" s="21" t="s">
        <v>35</v>
      </c>
    </row>
    <row r="24" s="1" customFormat="1" ht="25" customHeight="1" spans="1:7">
      <c r="A24" s="11">
        <v>4</v>
      </c>
      <c r="B24" s="15" t="s">
        <v>36</v>
      </c>
      <c r="C24" s="16">
        <v>1</v>
      </c>
      <c r="D24" s="17" t="s">
        <v>28</v>
      </c>
      <c r="E24" s="12">
        <v>0</v>
      </c>
      <c r="F24" s="12">
        <f>E24*C24</f>
        <v>0</v>
      </c>
      <c r="G24" s="15" t="s">
        <v>36</v>
      </c>
    </row>
    <row r="25" s="1" customFormat="1" ht="25" customHeight="1" spans="1:7">
      <c r="A25" s="11">
        <v>5</v>
      </c>
      <c r="B25" s="15" t="s">
        <v>37</v>
      </c>
      <c r="C25" s="16">
        <v>1</v>
      </c>
      <c r="D25" s="17" t="s">
        <v>38</v>
      </c>
      <c r="E25" s="12">
        <v>0</v>
      </c>
      <c r="F25" s="12">
        <f>E25*C25</f>
        <v>0</v>
      </c>
      <c r="G25" s="15" t="s">
        <v>39</v>
      </c>
    </row>
    <row r="26" s="1" customFormat="1" ht="25" customHeight="1" spans="1:7">
      <c r="A26" s="11"/>
      <c r="B26" s="20" t="s">
        <v>30</v>
      </c>
      <c r="C26" s="11"/>
      <c r="D26" s="11"/>
      <c r="E26" s="12"/>
      <c r="F26" s="8">
        <f>SUM(F21:F25)</f>
        <v>0</v>
      </c>
      <c r="G26" s="13"/>
    </row>
    <row r="27" s="1" customFormat="1" ht="25" customHeight="1" spans="1:7">
      <c r="A27" s="7" t="s">
        <v>40</v>
      </c>
      <c r="B27" s="10" t="s">
        <v>41</v>
      </c>
      <c r="C27" s="11"/>
      <c r="D27" s="11"/>
      <c r="E27" s="12"/>
      <c r="F27" s="12"/>
      <c r="G27" s="13"/>
    </row>
    <row r="28" s="1" customFormat="1" ht="25" customHeight="1" spans="1:7">
      <c r="A28" s="14">
        <v>1</v>
      </c>
      <c r="B28" s="21" t="s">
        <v>42</v>
      </c>
      <c r="C28" s="17">
        <f>2.7*4.1+0.8*3.5+0.8*3</f>
        <v>16.27</v>
      </c>
      <c r="D28" s="17" t="s">
        <v>43</v>
      </c>
      <c r="E28" s="12">
        <v>0</v>
      </c>
      <c r="F28" s="12">
        <f>E28*C28</f>
        <v>0</v>
      </c>
      <c r="G28" s="22" t="s">
        <v>44</v>
      </c>
    </row>
    <row r="29" s="1" customFormat="1" ht="25" customHeight="1" spans="1:7">
      <c r="A29" s="23"/>
      <c r="B29" s="21" t="s">
        <v>45</v>
      </c>
      <c r="C29" s="17">
        <v>1</v>
      </c>
      <c r="D29" s="17" t="s">
        <v>28</v>
      </c>
      <c r="E29" s="12">
        <v>0</v>
      </c>
      <c r="F29" s="12">
        <f t="shared" ref="F29:F35" si="1">E29*C29</f>
        <v>0</v>
      </c>
      <c r="G29" s="24" t="s">
        <v>46</v>
      </c>
    </row>
    <row r="30" s="1" customFormat="1" ht="18.75" spans="1:7">
      <c r="A30" s="23"/>
      <c r="B30" s="21" t="s">
        <v>47</v>
      </c>
      <c r="C30" s="17">
        <f>2.7*4.1+0.8*3.5+0.8*3</f>
        <v>16.27</v>
      </c>
      <c r="D30" s="17" t="s">
        <v>43</v>
      </c>
      <c r="E30" s="12">
        <v>0</v>
      </c>
      <c r="F30" s="12">
        <f t="shared" si="1"/>
        <v>0</v>
      </c>
      <c r="G30" s="24" t="s">
        <v>48</v>
      </c>
    </row>
    <row r="31" s="1" customFormat="1" ht="28.5" spans="1:7">
      <c r="A31" s="19"/>
      <c r="B31" s="21" t="s">
        <v>49</v>
      </c>
      <c r="C31" s="17">
        <f>(7+4)*2*(3.4-0.15)-2.8*2.4-2</f>
        <v>62.78</v>
      </c>
      <c r="D31" s="17" t="s">
        <v>43</v>
      </c>
      <c r="E31" s="12">
        <v>0</v>
      </c>
      <c r="F31" s="12">
        <f t="shared" si="1"/>
        <v>0</v>
      </c>
      <c r="G31" s="25" t="s">
        <v>50</v>
      </c>
    </row>
    <row r="32" s="1" customFormat="1" ht="37.5" spans="1:7">
      <c r="A32" s="11">
        <v>2</v>
      </c>
      <c r="B32" s="26" t="s">
        <v>51</v>
      </c>
      <c r="C32" s="17">
        <v>1</v>
      </c>
      <c r="D32" s="17" t="s">
        <v>28</v>
      </c>
      <c r="E32" s="12">
        <v>0</v>
      </c>
      <c r="F32" s="12">
        <f t="shared" si="1"/>
        <v>0</v>
      </c>
      <c r="G32" s="24" t="s">
        <v>52</v>
      </c>
    </row>
    <row r="33" s="1" customFormat="1" ht="28.5" spans="1:7">
      <c r="A33" s="11">
        <v>3</v>
      </c>
      <c r="B33" s="21" t="s">
        <v>53</v>
      </c>
      <c r="C33" s="17">
        <v>1</v>
      </c>
      <c r="D33" s="17" t="s">
        <v>28</v>
      </c>
      <c r="E33" s="12">
        <v>0</v>
      </c>
      <c r="F33" s="12">
        <f t="shared" si="1"/>
        <v>0</v>
      </c>
      <c r="G33" s="24" t="s">
        <v>54</v>
      </c>
    </row>
    <row r="34" s="1" customFormat="1" ht="25" customHeight="1" spans="1:7">
      <c r="A34" s="11">
        <v>4</v>
      </c>
      <c r="B34" s="21" t="s">
        <v>55</v>
      </c>
      <c r="C34" s="17">
        <v>1</v>
      </c>
      <c r="D34" s="17" t="s">
        <v>28</v>
      </c>
      <c r="E34" s="12">
        <v>0</v>
      </c>
      <c r="F34" s="12">
        <f t="shared" si="1"/>
        <v>0</v>
      </c>
      <c r="G34" s="22" t="s">
        <v>56</v>
      </c>
    </row>
    <row r="35" s="1" customFormat="1" ht="25" customHeight="1" spans="1:7">
      <c r="A35" s="11">
        <v>5</v>
      </c>
      <c r="B35" s="21" t="s">
        <v>57</v>
      </c>
      <c r="C35" s="17">
        <v>1</v>
      </c>
      <c r="D35" s="17" t="s">
        <v>28</v>
      </c>
      <c r="E35" s="12">
        <v>0</v>
      </c>
      <c r="F35" s="12">
        <f t="shared" si="1"/>
        <v>0</v>
      </c>
      <c r="G35" s="22" t="s">
        <v>58</v>
      </c>
    </row>
    <row r="36" s="1" customFormat="1" ht="25" customHeight="1" spans="1:7">
      <c r="A36" s="7"/>
      <c r="B36" s="20" t="s">
        <v>30</v>
      </c>
      <c r="C36" s="11"/>
      <c r="D36" s="11"/>
      <c r="E36" s="12"/>
      <c r="F36" s="8">
        <f>SUM(F28:F35)</f>
        <v>0</v>
      </c>
      <c r="G36" s="13"/>
    </row>
    <row r="37" s="1" customFormat="1" ht="25" customHeight="1" spans="1:7">
      <c r="A37" s="7" t="s">
        <v>59</v>
      </c>
      <c r="B37" s="10" t="s">
        <v>60</v>
      </c>
      <c r="C37" s="11"/>
      <c r="D37" s="11"/>
      <c r="E37" s="12"/>
      <c r="F37" s="12"/>
      <c r="G37" s="13"/>
    </row>
    <row r="38" s="1" customFormat="1" ht="25" customHeight="1" spans="1:7">
      <c r="A38" s="11">
        <v>1</v>
      </c>
      <c r="B38" s="21" t="s">
        <v>61</v>
      </c>
      <c r="C38" s="17">
        <v>1</v>
      </c>
      <c r="D38" s="17" t="s">
        <v>28</v>
      </c>
      <c r="E38" s="12">
        <v>0</v>
      </c>
      <c r="F38" s="12">
        <f t="shared" ref="F38:F43" si="2">C38*E38</f>
        <v>0</v>
      </c>
      <c r="G38" s="22" t="s">
        <v>62</v>
      </c>
    </row>
    <row r="39" s="1" customFormat="1" ht="25" customHeight="1" spans="1:7">
      <c r="A39" s="11">
        <v>2</v>
      </c>
      <c r="B39" s="21" t="s">
        <v>63</v>
      </c>
      <c r="C39" s="17">
        <v>1</v>
      </c>
      <c r="D39" s="17" t="s">
        <v>28</v>
      </c>
      <c r="E39" s="12">
        <v>0</v>
      </c>
      <c r="F39" s="12">
        <f t="shared" si="2"/>
        <v>0</v>
      </c>
      <c r="G39" s="22" t="s">
        <v>29</v>
      </c>
    </row>
    <row r="40" s="1" customFormat="1" ht="25" customHeight="1" spans="1:7">
      <c r="A40" s="11">
        <v>3</v>
      </c>
      <c r="B40" s="21" t="s">
        <v>64</v>
      </c>
      <c r="C40" s="17">
        <v>9</v>
      </c>
      <c r="D40" s="17" t="s">
        <v>65</v>
      </c>
      <c r="E40" s="12">
        <v>0</v>
      </c>
      <c r="F40" s="12">
        <f t="shared" si="2"/>
        <v>0</v>
      </c>
      <c r="G40" s="22" t="s">
        <v>66</v>
      </c>
    </row>
    <row r="41" s="1" customFormat="1" ht="25" customHeight="1" spans="1:7">
      <c r="A41" s="11">
        <v>4</v>
      </c>
      <c r="B41" s="21" t="s">
        <v>67</v>
      </c>
      <c r="C41" s="17">
        <v>1</v>
      </c>
      <c r="D41" s="17" t="s">
        <v>11</v>
      </c>
      <c r="E41" s="12">
        <v>0</v>
      </c>
      <c r="F41" s="12">
        <f t="shared" si="2"/>
        <v>0</v>
      </c>
      <c r="G41" s="22" t="s">
        <v>68</v>
      </c>
    </row>
    <row r="42" s="1" customFormat="1" ht="28.5" spans="1:7">
      <c r="A42" s="11">
        <v>5</v>
      </c>
      <c r="B42" s="21" t="s">
        <v>69</v>
      </c>
      <c r="C42" s="17">
        <v>1</v>
      </c>
      <c r="D42" s="17" t="s">
        <v>70</v>
      </c>
      <c r="E42" s="12">
        <v>0</v>
      </c>
      <c r="F42" s="12">
        <f t="shared" si="2"/>
        <v>0</v>
      </c>
      <c r="G42" s="24" t="s">
        <v>71</v>
      </c>
    </row>
    <row r="43" s="1" customFormat="1" ht="25" customHeight="1" spans="1:7">
      <c r="A43" s="11">
        <v>6</v>
      </c>
      <c r="B43" s="21" t="s">
        <v>58</v>
      </c>
      <c r="C43" s="17">
        <v>3.5</v>
      </c>
      <c r="D43" s="17" t="s">
        <v>72</v>
      </c>
      <c r="E43" s="12">
        <v>0</v>
      </c>
      <c r="F43" s="12">
        <f t="shared" si="2"/>
        <v>0</v>
      </c>
      <c r="G43" s="22" t="s">
        <v>58</v>
      </c>
    </row>
    <row r="44" s="1" customFormat="1" ht="25" customHeight="1" spans="1:7">
      <c r="A44" s="7"/>
      <c r="B44" s="20" t="s">
        <v>73</v>
      </c>
      <c r="C44" s="11"/>
      <c r="D44" s="11"/>
      <c r="E44" s="12"/>
      <c r="F44" s="8">
        <f>SUM(F38:F43)</f>
        <v>0</v>
      </c>
      <c r="G44" s="13"/>
    </row>
    <row r="45" s="1" customFormat="1" ht="25" customHeight="1" spans="1:7">
      <c r="A45" s="7" t="s">
        <v>74</v>
      </c>
      <c r="B45" s="10" t="s">
        <v>75</v>
      </c>
      <c r="C45" s="11"/>
      <c r="D45" s="11"/>
      <c r="E45" s="12"/>
      <c r="F45" s="12"/>
      <c r="G45" s="13"/>
    </row>
    <row r="46" s="1" customFormat="1" ht="25" customHeight="1" spans="1:7">
      <c r="A46" s="11">
        <v>1</v>
      </c>
      <c r="B46" s="21" t="s">
        <v>76</v>
      </c>
      <c r="C46" s="17">
        <v>1</v>
      </c>
      <c r="D46" s="17" t="s">
        <v>11</v>
      </c>
      <c r="E46" s="12">
        <v>0</v>
      </c>
      <c r="F46" s="12">
        <f>C46*E46</f>
        <v>0</v>
      </c>
      <c r="G46" s="22" t="s">
        <v>77</v>
      </c>
    </row>
    <row r="47" s="1" customFormat="1" ht="25" customHeight="1" spans="1:7">
      <c r="A47" s="11">
        <v>2</v>
      </c>
      <c r="B47" s="21" t="s">
        <v>78</v>
      </c>
      <c r="C47" s="17">
        <v>4</v>
      </c>
      <c r="D47" s="17" t="s">
        <v>11</v>
      </c>
      <c r="E47" s="12">
        <v>0</v>
      </c>
      <c r="F47" s="12">
        <f>C47*E47</f>
        <v>0</v>
      </c>
      <c r="G47" s="22" t="s">
        <v>77</v>
      </c>
    </row>
    <row r="48" s="1" customFormat="1" ht="25" customHeight="1" spans="1:7">
      <c r="A48" s="11">
        <v>3</v>
      </c>
      <c r="B48" s="21" t="s">
        <v>79</v>
      </c>
      <c r="C48" s="17">
        <v>1</v>
      </c>
      <c r="D48" s="17" t="s">
        <v>11</v>
      </c>
      <c r="E48" s="12">
        <v>0</v>
      </c>
      <c r="F48" s="12">
        <f>C48*E48</f>
        <v>0</v>
      </c>
      <c r="G48" s="22" t="s">
        <v>77</v>
      </c>
    </row>
    <row r="49" s="1" customFormat="1" ht="25" customHeight="1" spans="1:7">
      <c r="A49" s="11">
        <v>4</v>
      </c>
      <c r="B49" s="21" t="s">
        <v>80</v>
      </c>
      <c r="C49" s="17">
        <v>4</v>
      </c>
      <c r="D49" s="17" t="s">
        <v>81</v>
      </c>
      <c r="E49" s="12">
        <v>0</v>
      </c>
      <c r="F49" s="12">
        <f>C49*E49</f>
        <v>0</v>
      </c>
      <c r="G49" s="22" t="s">
        <v>82</v>
      </c>
    </row>
    <row r="50" s="1" customFormat="1" ht="25" customHeight="1" spans="1:7">
      <c r="A50" s="11">
        <v>5</v>
      </c>
      <c r="B50" s="21" t="s">
        <v>83</v>
      </c>
      <c r="C50" s="17">
        <v>1</v>
      </c>
      <c r="D50" s="17" t="s">
        <v>28</v>
      </c>
      <c r="E50" s="12">
        <v>0</v>
      </c>
      <c r="F50" s="12">
        <f>C50*E50</f>
        <v>0</v>
      </c>
      <c r="G50" s="22" t="s">
        <v>58</v>
      </c>
    </row>
    <row r="51" s="1" customFormat="1" ht="25" customHeight="1" spans="1:7">
      <c r="A51" s="7"/>
      <c r="B51" s="20" t="s">
        <v>73</v>
      </c>
      <c r="C51" s="11"/>
      <c r="D51" s="11"/>
      <c r="E51" s="12"/>
      <c r="F51" s="8">
        <f>SUM(F46:F50)</f>
        <v>0</v>
      </c>
      <c r="G51" s="13"/>
    </row>
    <row r="52" s="1" customFormat="1" ht="25" customHeight="1" spans="1:7">
      <c r="A52" s="7" t="s">
        <v>84</v>
      </c>
      <c r="B52" s="10" t="s">
        <v>85</v>
      </c>
      <c r="C52" s="11"/>
      <c r="D52" s="11"/>
      <c r="E52" s="12"/>
      <c r="F52" s="12"/>
      <c r="G52" s="13"/>
    </row>
    <row r="53" s="1" customFormat="1" ht="25" customHeight="1" spans="1:7">
      <c r="A53" s="11">
        <v>1</v>
      </c>
      <c r="B53" s="21" t="s">
        <v>86</v>
      </c>
      <c r="C53" s="27">
        <f>3.7*3.07</f>
        <v>11.359</v>
      </c>
      <c r="D53" s="17" t="s">
        <v>43</v>
      </c>
      <c r="E53" s="12">
        <v>0</v>
      </c>
      <c r="F53" s="12">
        <f>C53*E53</f>
        <v>0</v>
      </c>
      <c r="G53" s="22" t="s">
        <v>87</v>
      </c>
    </row>
    <row r="54" s="1" customFormat="1" ht="25" customHeight="1" spans="1:7">
      <c r="A54" s="11">
        <v>2</v>
      </c>
      <c r="B54" s="21" t="s">
        <v>88</v>
      </c>
      <c r="C54" s="17">
        <v>1</v>
      </c>
      <c r="D54" s="17" t="s">
        <v>89</v>
      </c>
      <c r="E54" s="12">
        <v>0</v>
      </c>
      <c r="F54" s="12">
        <f>C54*E54</f>
        <v>0</v>
      </c>
      <c r="G54" s="22" t="s">
        <v>90</v>
      </c>
    </row>
    <row r="55" s="1" customFormat="1" ht="25" customHeight="1" spans="1:7">
      <c r="A55" s="11">
        <v>3</v>
      </c>
      <c r="B55" s="21" t="s">
        <v>91</v>
      </c>
      <c r="C55" s="27">
        <v>2</v>
      </c>
      <c r="D55" s="17" t="s">
        <v>72</v>
      </c>
      <c r="E55" s="12">
        <v>0</v>
      </c>
      <c r="F55" s="12">
        <f>C55*E55</f>
        <v>0</v>
      </c>
      <c r="G55" s="22" t="s">
        <v>58</v>
      </c>
    </row>
    <row r="56" s="1" customFormat="1" ht="25" customHeight="1" spans="1:7">
      <c r="A56" s="11">
        <v>4</v>
      </c>
      <c r="B56" s="21" t="s">
        <v>92</v>
      </c>
      <c r="C56" s="27">
        <v>1</v>
      </c>
      <c r="D56" s="17" t="s">
        <v>28</v>
      </c>
      <c r="E56" s="12">
        <v>0</v>
      </c>
      <c r="F56" s="12">
        <f>C56*E56</f>
        <v>0</v>
      </c>
      <c r="G56" s="22" t="s">
        <v>93</v>
      </c>
    </row>
    <row r="57" s="1" customFormat="1" ht="25" customHeight="1" spans="1:7">
      <c r="A57" s="7"/>
      <c r="B57" s="20" t="s">
        <v>73</v>
      </c>
      <c r="C57" s="11"/>
      <c r="D57" s="11"/>
      <c r="E57" s="12"/>
      <c r="F57" s="8">
        <f>SUM(F53:F56)</f>
        <v>0</v>
      </c>
      <c r="G57" s="13"/>
    </row>
    <row r="58" s="1" customFormat="1" ht="25" customHeight="1" spans="1:7">
      <c r="A58" s="7" t="s">
        <v>94</v>
      </c>
      <c r="B58" s="10" t="s">
        <v>95</v>
      </c>
      <c r="C58" s="11"/>
      <c r="D58" s="11"/>
      <c r="E58" s="12"/>
      <c r="F58" s="12"/>
      <c r="G58" s="13"/>
    </row>
    <row r="59" s="1" customFormat="1" ht="25" customHeight="1" spans="1:7">
      <c r="A59" s="11">
        <v>1</v>
      </c>
      <c r="B59" s="15" t="s">
        <v>96</v>
      </c>
      <c r="C59" s="16">
        <v>1</v>
      </c>
      <c r="D59" s="17" t="s">
        <v>28</v>
      </c>
      <c r="E59" s="12">
        <v>0</v>
      </c>
      <c r="F59" s="12">
        <f>E59*C59</f>
        <v>0</v>
      </c>
      <c r="G59" s="18" t="s">
        <v>97</v>
      </c>
    </row>
    <row r="60" s="1" customFormat="1" ht="25" customHeight="1" spans="1:7">
      <c r="A60" s="11">
        <v>2</v>
      </c>
      <c r="B60" s="15" t="s">
        <v>98</v>
      </c>
      <c r="C60" s="16">
        <v>2</v>
      </c>
      <c r="D60" s="17" t="s">
        <v>72</v>
      </c>
      <c r="E60" s="12">
        <v>0</v>
      </c>
      <c r="F60" s="12">
        <f t="shared" ref="F60:F67" si="3">E60*C60</f>
        <v>0</v>
      </c>
      <c r="G60" s="28" t="s">
        <v>58</v>
      </c>
    </row>
    <row r="61" s="1" customFormat="1" ht="25" customHeight="1" spans="1:7">
      <c r="A61" s="11">
        <v>3</v>
      </c>
      <c r="B61" s="21" t="s">
        <v>99</v>
      </c>
      <c r="C61" s="17">
        <v>1</v>
      </c>
      <c r="D61" s="11" t="s">
        <v>28</v>
      </c>
      <c r="E61" s="12">
        <v>0</v>
      </c>
      <c r="F61" s="12">
        <f t="shared" si="3"/>
        <v>0</v>
      </c>
      <c r="G61" s="29" t="s">
        <v>100</v>
      </c>
    </row>
    <row r="62" s="1" customFormat="1" ht="25" customHeight="1" spans="1:7">
      <c r="A62" s="11">
        <v>4</v>
      </c>
      <c r="B62" s="21" t="s">
        <v>101</v>
      </c>
      <c r="C62" s="17">
        <v>1</v>
      </c>
      <c r="D62" s="11" t="s">
        <v>28</v>
      </c>
      <c r="E62" s="12">
        <v>0</v>
      </c>
      <c r="F62" s="12">
        <f t="shared" si="3"/>
        <v>0</v>
      </c>
      <c r="G62" s="29" t="s">
        <v>102</v>
      </c>
    </row>
    <row r="63" s="1" customFormat="1" ht="25" customHeight="1" spans="1:7">
      <c r="A63" s="11">
        <v>5</v>
      </c>
      <c r="B63" s="21" t="s">
        <v>103</v>
      </c>
      <c r="C63" s="17">
        <v>1</v>
      </c>
      <c r="D63" s="11" t="s">
        <v>72</v>
      </c>
      <c r="E63" s="12">
        <v>0</v>
      </c>
      <c r="F63" s="12">
        <f t="shared" si="3"/>
        <v>0</v>
      </c>
      <c r="G63" s="29" t="s">
        <v>58</v>
      </c>
    </row>
    <row r="64" s="1" customFormat="1" ht="25" customHeight="1" spans="1:7">
      <c r="A64" s="11">
        <v>6</v>
      </c>
      <c r="B64" s="21" t="s">
        <v>104</v>
      </c>
      <c r="C64" s="27">
        <f>(0.5+0.88)*2.68</f>
        <v>3.6984</v>
      </c>
      <c r="D64" s="11" t="s">
        <v>43</v>
      </c>
      <c r="E64" s="12">
        <v>0</v>
      </c>
      <c r="F64" s="12">
        <f t="shared" si="3"/>
        <v>0</v>
      </c>
      <c r="G64" s="29" t="s">
        <v>105</v>
      </c>
    </row>
    <row r="65" s="1" customFormat="1" ht="25" customHeight="1" spans="1:7">
      <c r="A65" s="11">
        <v>7</v>
      </c>
      <c r="B65" s="21" t="s">
        <v>106</v>
      </c>
      <c r="C65" s="17">
        <v>1</v>
      </c>
      <c r="D65" s="11" t="s">
        <v>72</v>
      </c>
      <c r="E65" s="12">
        <v>0</v>
      </c>
      <c r="F65" s="12">
        <f t="shared" si="3"/>
        <v>0</v>
      </c>
      <c r="G65" s="29" t="s">
        <v>58</v>
      </c>
    </row>
    <row r="66" s="1" customFormat="1" ht="25" customHeight="1" spans="1:7">
      <c r="A66" s="11">
        <v>8</v>
      </c>
      <c r="B66" s="21" t="s">
        <v>107</v>
      </c>
      <c r="C66" s="17">
        <v>1</v>
      </c>
      <c r="D66" s="11" t="s">
        <v>28</v>
      </c>
      <c r="E66" s="12">
        <v>0</v>
      </c>
      <c r="F66" s="12">
        <f t="shared" si="3"/>
        <v>0</v>
      </c>
      <c r="G66" s="29" t="s">
        <v>108</v>
      </c>
    </row>
    <row r="67" s="1" customFormat="1" ht="25" customHeight="1" spans="1:7">
      <c r="A67" s="11">
        <v>9</v>
      </c>
      <c r="B67" s="21" t="s">
        <v>109</v>
      </c>
      <c r="C67" s="17">
        <v>1</v>
      </c>
      <c r="D67" s="11" t="s">
        <v>28</v>
      </c>
      <c r="E67" s="12">
        <v>0</v>
      </c>
      <c r="F67" s="12">
        <f t="shared" si="3"/>
        <v>0</v>
      </c>
      <c r="G67" s="29" t="s">
        <v>109</v>
      </c>
    </row>
    <row r="68" s="1" customFormat="1" ht="25" customHeight="1" spans="1:7">
      <c r="A68" s="11"/>
      <c r="B68" s="20" t="s">
        <v>30</v>
      </c>
      <c r="C68" s="11"/>
      <c r="D68" s="11"/>
      <c r="E68" s="12"/>
      <c r="F68" s="8">
        <f>SUM(F59:F67)</f>
        <v>0</v>
      </c>
      <c r="G68" s="13"/>
    </row>
    <row r="69" s="1" customFormat="1" ht="25" customHeight="1" spans="1:7">
      <c r="A69" s="7" t="s">
        <v>110</v>
      </c>
      <c r="B69" s="10" t="s">
        <v>111</v>
      </c>
      <c r="C69" s="11"/>
      <c r="D69" s="11"/>
      <c r="E69" s="12"/>
      <c r="F69" s="12"/>
      <c r="G69" s="13"/>
    </row>
    <row r="70" s="1" customFormat="1" ht="25" customHeight="1" spans="1:7">
      <c r="A70" s="11">
        <v>1</v>
      </c>
      <c r="B70" s="21" t="s">
        <v>112</v>
      </c>
      <c r="C70" s="27">
        <v>1</v>
      </c>
      <c r="D70" s="17" t="s">
        <v>28</v>
      </c>
      <c r="E70" s="12">
        <v>0</v>
      </c>
      <c r="F70" s="12">
        <f>C70*E70</f>
        <v>0</v>
      </c>
      <c r="G70" s="22" t="s">
        <v>113</v>
      </c>
    </row>
    <row r="71" s="1" customFormat="1" ht="25" customHeight="1" spans="1:7">
      <c r="A71" s="7"/>
      <c r="B71" s="20" t="s">
        <v>73</v>
      </c>
      <c r="C71" s="11"/>
      <c r="D71" s="11"/>
      <c r="E71" s="12"/>
      <c r="F71" s="8">
        <f>SUM(F70)</f>
        <v>0</v>
      </c>
      <c r="G71" s="13"/>
    </row>
    <row r="72" s="1" customFormat="1" ht="25" customHeight="1" spans="1:7">
      <c r="A72" s="7" t="s">
        <v>114</v>
      </c>
      <c r="B72" s="10" t="s">
        <v>115</v>
      </c>
      <c r="C72" s="11"/>
      <c r="D72" s="11"/>
      <c r="E72" s="12"/>
      <c r="F72" s="12"/>
      <c r="G72" s="13"/>
    </row>
    <row r="73" s="1" customFormat="1" ht="25" customHeight="1" spans="1:7">
      <c r="A73" s="11">
        <v>1</v>
      </c>
      <c r="B73" s="21" t="s">
        <v>116</v>
      </c>
      <c r="C73" s="27">
        <v>9</v>
      </c>
      <c r="D73" s="17" t="s">
        <v>28</v>
      </c>
      <c r="E73" s="12">
        <v>0</v>
      </c>
      <c r="F73" s="12">
        <f>C73*E73</f>
        <v>0</v>
      </c>
      <c r="G73" s="22" t="s">
        <v>117</v>
      </c>
    </row>
    <row r="74" s="1" customFormat="1" ht="25" customHeight="1" spans="1:7">
      <c r="A74" s="11">
        <v>2</v>
      </c>
      <c r="B74" s="21" t="s">
        <v>118</v>
      </c>
      <c r="C74" s="27">
        <v>1</v>
      </c>
      <c r="D74" s="17" t="s">
        <v>11</v>
      </c>
      <c r="E74" s="12">
        <v>0</v>
      </c>
      <c r="F74" s="12">
        <f>C74*E74</f>
        <v>0</v>
      </c>
      <c r="G74" s="22" t="s">
        <v>119</v>
      </c>
    </row>
    <row r="75" s="1" customFormat="1" ht="25" customHeight="1" spans="1:7">
      <c r="A75" s="11">
        <v>3</v>
      </c>
      <c r="B75" s="21" t="s">
        <v>120</v>
      </c>
      <c r="C75" s="27">
        <v>1</v>
      </c>
      <c r="D75" s="17" t="s">
        <v>28</v>
      </c>
      <c r="E75" s="12">
        <v>0</v>
      </c>
      <c r="F75" s="12">
        <f>C75*E75</f>
        <v>0</v>
      </c>
      <c r="G75" s="22" t="s">
        <v>121</v>
      </c>
    </row>
    <row r="76" s="1" customFormat="1" ht="25" customHeight="1" spans="1:7">
      <c r="A76" s="11">
        <v>4</v>
      </c>
      <c r="B76" s="21" t="s">
        <v>109</v>
      </c>
      <c r="C76" s="27">
        <v>1</v>
      </c>
      <c r="D76" s="17" t="s">
        <v>28</v>
      </c>
      <c r="E76" s="12">
        <v>0</v>
      </c>
      <c r="F76" s="12">
        <f>C76*E76</f>
        <v>0</v>
      </c>
      <c r="G76" s="22" t="s">
        <v>109</v>
      </c>
    </row>
    <row r="77" s="1" customFormat="1" ht="25" customHeight="1" spans="1:7">
      <c r="A77" s="7"/>
      <c r="B77" s="20" t="s">
        <v>73</v>
      </c>
      <c r="C77" s="11"/>
      <c r="D77" s="11"/>
      <c r="E77" s="12"/>
      <c r="F77" s="8">
        <f>SUM(F73:F76)</f>
        <v>0</v>
      </c>
      <c r="G77" s="13"/>
    </row>
    <row r="78" s="1" customFormat="1" ht="25" customHeight="1" spans="1:7">
      <c r="A78" s="7" t="s">
        <v>122</v>
      </c>
      <c r="B78" s="10" t="s">
        <v>123</v>
      </c>
      <c r="C78" s="11"/>
      <c r="D78" s="11"/>
      <c r="E78" s="12"/>
      <c r="F78" s="12"/>
      <c r="G78" s="13"/>
    </row>
    <row r="79" s="1" customFormat="1" ht="25" customHeight="1" spans="1:7">
      <c r="A79" s="11">
        <v>1</v>
      </c>
      <c r="B79" s="21" t="s">
        <v>124</v>
      </c>
      <c r="C79" s="27">
        <v>1</v>
      </c>
      <c r="D79" s="17" t="s">
        <v>28</v>
      </c>
      <c r="E79" s="12">
        <v>0</v>
      </c>
      <c r="F79" s="12">
        <f t="shared" ref="F79:F81" si="4">C79*E79</f>
        <v>0</v>
      </c>
      <c r="G79" s="22" t="s">
        <v>125</v>
      </c>
    </row>
    <row r="80" s="1" customFormat="1" ht="25" customHeight="1" spans="1:7">
      <c r="A80" s="11">
        <v>2</v>
      </c>
      <c r="B80" s="21" t="s">
        <v>126</v>
      </c>
      <c r="C80" s="27">
        <v>6.3</v>
      </c>
      <c r="D80" s="17" t="s">
        <v>127</v>
      </c>
      <c r="E80" s="12">
        <v>0</v>
      </c>
      <c r="F80" s="12">
        <f t="shared" si="4"/>
        <v>0</v>
      </c>
      <c r="G80" s="22" t="s">
        <v>128</v>
      </c>
    </row>
    <row r="81" s="1" customFormat="1" ht="25" customHeight="1" spans="1:7">
      <c r="A81" s="11">
        <v>3</v>
      </c>
      <c r="B81" s="21" t="s">
        <v>83</v>
      </c>
      <c r="C81" s="27">
        <v>1</v>
      </c>
      <c r="D81" s="17" t="s">
        <v>28</v>
      </c>
      <c r="E81" s="12">
        <v>0</v>
      </c>
      <c r="F81" s="12">
        <f t="shared" si="4"/>
        <v>0</v>
      </c>
      <c r="G81" s="22" t="s">
        <v>83</v>
      </c>
    </row>
    <row r="82" s="1" customFormat="1" ht="25" customHeight="1" spans="1:7">
      <c r="A82" s="7"/>
      <c r="B82" s="20" t="s">
        <v>73</v>
      </c>
      <c r="C82" s="11"/>
      <c r="D82" s="11"/>
      <c r="E82" s="12"/>
      <c r="F82" s="8">
        <f>SUM(F79:F81)</f>
        <v>0</v>
      </c>
      <c r="G82" s="13"/>
    </row>
    <row r="83" s="1" customFormat="1" ht="25" customHeight="1" spans="1:7">
      <c r="A83" s="7" t="s">
        <v>129</v>
      </c>
      <c r="B83" s="10" t="s">
        <v>130</v>
      </c>
      <c r="C83" s="11"/>
      <c r="D83" s="11"/>
      <c r="E83" s="12"/>
      <c r="F83" s="12"/>
      <c r="G83" s="13"/>
    </row>
    <row r="84" s="1" customFormat="1" ht="25" customHeight="1" spans="1:7">
      <c r="A84" s="11">
        <v>1</v>
      </c>
      <c r="B84" s="21" t="s">
        <v>131</v>
      </c>
      <c r="C84" s="27">
        <v>1</v>
      </c>
      <c r="D84" s="17" t="s">
        <v>28</v>
      </c>
      <c r="E84" s="12">
        <v>0</v>
      </c>
      <c r="F84" s="12">
        <f>E84*C84</f>
        <v>0</v>
      </c>
      <c r="G84" s="24" t="s">
        <v>132</v>
      </c>
    </row>
    <row r="85" s="1" customFormat="1" ht="25" customHeight="1" spans="1:7">
      <c r="A85" s="11">
        <v>2</v>
      </c>
      <c r="B85" s="21" t="s">
        <v>133</v>
      </c>
      <c r="C85" s="27">
        <v>1</v>
      </c>
      <c r="D85" s="17" t="s">
        <v>65</v>
      </c>
      <c r="E85" s="12">
        <v>0</v>
      </c>
      <c r="F85" s="12">
        <f>E85*C85</f>
        <v>0</v>
      </c>
      <c r="G85" s="24" t="s">
        <v>134</v>
      </c>
    </row>
    <row r="86" s="1" customFormat="1" ht="25" customHeight="1" spans="1:7">
      <c r="A86" s="11">
        <v>3</v>
      </c>
      <c r="B86" s="21" t="s">
        <v>109</v>
      </c>
      <c r="C86" s="27">
        <v>1</v>
      </c>
      <c r="D86" s="17" t="s">
        <v>28</v>
      </c>
      <c r="E86" s="12">
        <v>0</v>
      </c>
      <c r="F86" s="12">
        <f>E86*C86</f>
        <v>0</v>
      </c>
      <c r="G86" s="22" t="s">
        <v>109</v>
      </c>
    </row>
    <row r="87" s="1" customFormat="1" ht="25" customHeight="1" spans="1:7">
      <c r="A87" s="7"/>
      <c r="B87" s="20" t="s">
        <v>73</v>
      </c>
      <c r="C87" s="11"/>
      <c r="D87" s="11"/>
      <c r="E87" s="12"/>
      <c r="F87" s="8">
        <f>SUM(F84:F86)</f>
        <v>0</v>
      </c>
      <c r="G87" s="13"/>
    </row>
    <row r="88" s="1" customFormat="1" ht="25" customHeight="1" spans="1:7">
      <c r="A88" s="7" t="s">
        <v>135</v>
      </c>
      <c r="B88" s="10" t="s">
        <v>136</v>
      </c>
      <c r="C88" s="11"/>
      <c r="D88" s="11"/>
      <c r="E88" s="12"/>
      <c r="F88" s="12"/>
      <c r="G88" s="13"/>
    </row>
    <row r="89" s="1" customFormat="1" ht="25" customHeight="1" spans="1:7">
      <c r="A89" s="11">
        <v>1</v>
      </c>
      <c r="B89" s="21" t="s">
        <v>136</v>
      </c>
      <c r="C89" s="27">
        <v>2</v>
      </c>
      <c r="D89" s="17" t="s">
        <v>38</v>
      </c>
      <c r="E89" s="12">
        <v>0</v>
      </c>
      <c r="F89" s="12">
        <f>C89*E89</f>
        <v>0</v>
      </c>
      <c r="G89" s="24" t="s">
        <v>137</v>
      </c>
    </row>
    <row r="90" s="1" customFormat="1" ht="25" customHeight="1" spans="1:7">
      <c r="A90" s="7"/>
      <c r="B90" s="20" t="s">
        <v>73</v>
      </c>
      <c r="C90" s="11"/>
      <c r="D90" s="11"/>
      <c r="E90" s="12"/>
      <c r="F90" s="8">
        <f>SUM(F89)</f>
        <v>0</v>
      </c>
      <c r="G90" s="13"/>
    </row>
    <row r="91" s="1" customFormat="1" ht="25" customHeight="1" spans="1:7">
      <c r="A91" s="7" t="s">
        <v>138</v>
      </c>
      <c r="B91" s="10" t="s">
        <v>139</v>
      </c>
      <c r="C91" s="11"/>
      <c r="D91" s="11"/>
      <c r="E91" s="12"/>
      <c r="F91" s="12"/>
      <c r="G91" s="13"/>
    </row>
    <row r="92" s="1" customFormat="1" ht="25" customHeight="1" spans="1:7">
      <c r="A92" s="11">
        <v>1</v>
      </c>
      <c r="B92" s="15" t="s">
        <v>140</v>
      </c>
      <c r="C92" s="16">
        <v>1</v>
      </c>
      <c r="D92" s="17" t="s">
        <v>28</v>
      </c>
      <c r="E92" s="12">
        <v>0</v>
      </c>
      <c r="F92" s="12">
        <f t="shared" ref="F92:F100" si="5">E92*C92</f>
        <v>0</v>
      </c>
      <c r="G92" s="18" t="s">
        <v>141</v>
      </c>
    </row>
    <row r="93" s="1" customFormat="1" ht="25" customHeight="1" spans="1:7">
      <c r="A93" s="11">
        <v>2</v>
      </c>
      <c r="B93" s="15" t="s">
        <v>55</v>
      </c>
      <c r="C93" s="16">
        <v>1</v>
      </c>
      <c r="D93" s="17" t="s">
        <v>28</v>
      </c>
      <c r="E93" s="12">
        <v>0</v>
      </c>
      <c r="F93" s="12">
        <f t="shared" si="5"/>
        <v>0</v>
      </c>
      <c r="G93" s="28" t="s">
        <v>142</v>
      </c>
    </row>
    <row r="94" s="1" customFormat="1" ht="25" customHeight="1" spans="1:7">
      <c r="A94" s="11">
        <v>3</v>
      </c>
      <c r="B94" s="21" t="s">
        <v>143</v>
      </c>
      <c r="C94" s="17">
        <f>34.6+7.2-(14*0.6)</f>
        <v>33.4</v>
      </c>
      <c r="D94" s="11" t="s">
        <v>144</v>
      </c>
      <c r="E94" s="12">
        <v>0</v>
      </c>
      <c r="F94" s="12">
        <f t="shared" si="5"/>
        <v>0</v>
      </c>
      <c r="G94" s="29" t="s">
        <v>145</v>
      </c>
    </row>
    <row r="95" s="1" customFormat="1" ht="25" customHeight="1" spans="1:7">
      <c r="A95" s="11">
        <v>4</v>
      </c>
      <c r="B95" s="21" t="s">
        <v>146</v>
      </c>
      <c r="C95" s="17">
        <v>2.4</v>
      </c>
      <c r="D95" s="11" t="s">
        <v>144</v>
      </c>
      <c r="E95" s="12">
        <v>0</v>
      </c>
      <c r="F95" s="12">
        <f t="shared" si="5"/>
        <v>0</v>
      </c>
      <c r="G95" s="29" t="s">
        <v>147</v>
      </c>
    </row>
    <row r="96" s="1" customFormat="1" ht="25" customHeight="1" spans="1:7">
      <c r="A96" s="11">
        <v>5</v>
      </c>
      <c r="B96" s="21" t="s">
        <v>148</v>
      </c>
      <c r="C96" s="17">
        <f t="shared" ref="C96:C98" si="6">37+7.2-(14*0.6)</f>
        <v>35.8</v>
      </c>
      <c r="D96" s="11" t="s">
        <v>144</v>
      </c>
      <c r="E96" s="12">
        <v>0</v>
      </c>
      <c r="F96" s="12">
        <f t="shared" si="5"/>
        <v>0</v>
      </c>
      <c r="G96" s="29" t="s">
        <v>148</v>
      </c>
    </row>
    <row r="97" s="1" customFormat="1" ht="25" customHeight="1" spans="1:7">
      <c r="A97" s="11">
        <v>6</v>
      </c>
      <c r="B97" s="21" t="s">
        <v>149</v>
      </c>
      <c r="C97" s="17">
        <f t="shared" si="6"/>
        <v>35.8</v>
      </c>
      <c r="D97" s="11" t="s">
        <v>144</v>
      </c>
      <c r="E97" s="12">
        <v>0</v>
      </c>
      <c r="F97" s="12">
        <f t="shared" si="5"/>
        <v>0</v>
      </c>
      <c r="G97" s="29" t="s">
        <v>150</v>
      </c>
    </row>
    <row r="98" s="1" customFormat="1" ht="25" customHeight="1" spans="1:7">
      <c r="A98" s="11">
        <v>7</v>
      </c>
      <c r="B98" s="21" t="s">
        <v>151</v>
      </c>
      <c r="C98" s="17">
        <f t="shared" si="6"/>
        <v>35.8</v>
      </c>
      <c r="D98" s="11" t="s">
        <v>144</v>
      </c>
      <c r="E98" s="12">
        <v>0</v>
      </c>
      <c r="F98" s="12">
        <f t="shared" si="5"/>
        <v>0</v>
      </c>
      <c r="G98" s="29" t="s">
        <v>152</v>
      </c>
    </row>
    <row r="99" s="1" customFormat="1" ht="25" customHeight="1" spans="1:7">
      <c r="A99" s="11">
        <v>8</v>
      </c>
      <c r="B99" s="21" t="s">
        <v>153</v>
      </c>
      <c r="C99" s="17">
        <v>1</v>
      </c>
      <c r="D99" s="11" t="s">
        <v>28</v>
      </c>
      <c r="E99" s="12">
        <v>0</v>
      </c>
      <c r="F99" s="12">
        <f t="shared" si="5"/>
        <v>0</v>
      </c>
      <c r="G99" s="29" t="s">
        <v>154</v>
      </c>
    </row>
    <row r="100" s="1" customFormat="1" ht="25" customHeight="1" spans="1:7">
      <c r="A100" s="11">
        <v>9</v>
      </c>
      <c r="B100" s="21" t="s">
        <v>109</v>
      </c>
      <c r="C100" s="17">
        <v>1</v>
      </c>
      <c r="D100" s="11" t="s">
        <v>28</v>
      </c>
      <c r="E100" s="12">
        <v>0</v>
      </c>
      <c r="F100" s="12">
        <f t="shared" si="5"/>
        <v>0</v>
      </c>
      <c r="G100" s="29" t="s">
        <v>109</v>
      </c>
    </row>
    <row r="101" s="1" customFormat="1" ht="25" customHeight="1" spans="1:7">
      <c r="A101" s="11"/>
      <c r="B101" s="20" t="s">
        <v>30</v>
      </c>
      <c r="C101" s="11"/>
      <c r="D101" s="11"/>
      <c r="E101" s="12"/>
      <c r="F101" s="8">
        <f>SUM(F92:F100)</f>
        <v>0</v>
      </c>
      <c r="G101" s="13"/>
    </row>
    <row r="102" s="1" customFormat="1" ht="25" customHeight="1" spans="1:7">
      <c r="A102" s="7" t="s">
        <v>155</v>
      </c>
      <c r="B102" s="10" t="s">
        <v>156</v>
      </c>
      <c r="C102" s="11"/>
      <c r="D102" s="11"/>
      <c r="E102" s="12"/>
      <c r="F102" s="12"/>
      <c r="G102" s="13"/>
    </row>
    <row r="103" s="1" customFormat="1" ht="25" customHeight="1" spans="1:7">
      <c r="A103" s="11">
        <v>1</v>
      </c>
      <c r="B103" s="21" t="s">
        <v>157</v>
      </c>
      <c r="C103" s="17">
        <v>11.4</v>
      </c>
      <c r="D103" s="11" t="s">
        <v>144</v>
      </c>
      <c r="E103" s="12">
        <v>0</v>
      </c>
      <c r="F103" s="12">
        <f t="shared" ref="F103:F106" si="7">C103*E103</f>
        <v>0</v>
      </c>
      <c r="G103" s="29" t="s">
        <v>58</v>
      </c>
    </row>
    <row r="104" s="1" customFormat="1" ht="25" customHeight="1" spans="1:7">
      <c r="A104" s="11">
        <v>2</v>
      </c>
      <c r="B104" s="21" t="s">
        <v>158</v>
      </c>
      <c r="C104" s="17">
        <v>11.4</v>
      </c>
      <c r="D104" s="11" t="s">
        <v>144</v>
      </c>
      <c r="E104" s="12">
        <v>0</v>
      </c>
      <c r="F104" s="12">
        <f t="shared" si="7"/>
        <v>0</v>
      </c>
      <c r="G104" s="29" t="s">
        <v>159</v>
      </c>
    </row>
    <row r="105" s="1" customFormat="1" ht="25" customHeight="1" spans="1:7">
      <c r="A105" s="11">
        <v>3</v>
      </c>
      <c r="B105" s="21" t="s">
        <v>160</v>
      </c>
      <c r="C105" s="17">
        <v>11.4</v>
      </c>
      <c r="D105" s="11" t="s">
        <v>144</v>
      </c>
      <c r="E105" s="12">
        <v>0</v>
      </c>
      <c r="F105" s="12">
        <f t="shared" si="7"/>
        <v>0</v>
      </c>
      <c r="G105" s="29" t="s">
        <v>161</v>
      </c>
    </row>
    <row r="106" s="1" customFormat="1" ht="25" customHeight="1" spans="1:7">
      <c r="A106" s="11">
        <v>4</v>
      </c>
      <c r="B106" s="21" t="s">
        <v>162</v>
      </c>
      <c r="C106" s="17">
        <v>1</v>
      </c>
      <c r="D106" s="11" t="s">
        <v>28</v>
      </c>
      <c r="E106" s="12">
        <v>0</v>
      </c>
      <c r="F106" s="12">
        <f t="shared" si="7"/>
        <v>0</v>
      </c>
      <c r="G106" s="29" t="s">
        <v>163</v>
      </c>
    </row>
    <row r="107" s="1" customFormat="1" ht="25" customHeight="1" spans="1:7">
      <c r="A107" s="11"/>
      <c r="B107" s="20" t="s">
        <v>73</v>
      </c>
      <c r="C107" s="11"/>
      <c r="D107" s="11"/>
      <c r="E107" s="12"/>
      <c r="F107" s="8">
        <f>SUM(F103:F106)</f>
        <v>0</v>
      </c>
      <c r="G107" s="13"/>
    </row>
    <row r="108" s="1" customFormat="1" ht="25" customHeight="1" spans="1:7">
      <c r="A108" s="7" t="s">
        <v>164</v>
      </c>
      <c r="B108" s="10" t="s">
        <v>165</v>
      </c>
      <c r="C108" s="11"/>
      <c r="D108" s="11"/>
      <c r="E108" s="12"/>
      <c r="F108" s="12"/>
      <c r="G108" s="13"/>
    </row>
    <row r="109" s="1" customFormat="1" ht="25" customHeight="1" spans="1:7">
      <c r="A109" s="11">
        <v>1</v>
      </c>
      <c r="B109" s="21" t="s">
        <v>166</v>
      </c>
      <c r="C109" s="17">
        <f>2.4+3</f>
        <v>5.4</v>
      </c>
      <c r="D109" s="11" t="s">
        <v>144</v>
      </c>
      <c r="E109" s="12">
        <v>0</v>
      </c>
      <c r="F109" s="12">
        <f t="shared" ref="F109:F115" si="8">C109*E109</f>
        <v>0</v>
      </c>
      <c r="G109" s="29" t="s">
        <v>58</v>
      </c>
    </row>
    <row r="110" s="1" customFormat="1" ht="25" customHeight="1" spans="1:7">
      <c r="A110" s="11">
        <v>2</v>
      </c>
      <c r="B110" s="21" t="s">
        <v>167</v>
      </c>
      <c r="C110" s="17">
        <v>1</v>
      </c>
      <c r="D110" s="11" t="s">
        <v>28</v>
      </c>
      <c r="E110" s="12">
        <v>0</v>
      </c>
      <c r="F110" s="12">
        <f t="shared" si="8"/>
        <v>0</v>
      </c>
      <c r="G110" s="29" t="s">
        <v>168</v>
      </c>
    </row>
    <row r="111" s="1" customFormat="1" ht="25" customHeight="1" spans="1:7">
      <c r="A111" s="11">
        <v>3</v>
      </c>
      <c r="B111" s="21" t="s">
        <v>169</v>
      </c>
      <c r="C111" s="17">
        <v>1</v>
      </c>
      <c r="D111" s="11" t="s">
        <v>28</v>
      </c>
      <c r="E111" s="12">
        <v>0</v>
      </c>
      <c r="F111" s="12">
        <f t="shared" si="8"/>
        <v>0</v>
      </c>
      <c r="G111" s="29" t="s">
        <v>58</v>
      </c>
    </row>
    <row r="112" s="1" customFormat="1" ht="25" customHeight="1" spans="1:7">
      <c r="A112" s="11">
        <v>4</v>
      </c>
      <c r="B112" s="21" t="s">
        <v>170</v>
      </c>
      <c r="C112" s="17">
        <v>3</v>
      </c>
      <c r="D112" s="11" t="s">
        <v>144</v>
      </c>
      <c r="E112" s="12">
        <v>0</v>
      </c>
      <c r="F112" s="12">
        <f t="shared" si="8"/>
        <v>0</v>
      </c>
      <c r="G112" s="29" t="s">
        <v>58</v>
      </c>
    </row>
    <row r="113" s="1" customFormat="1" ht="25" customHeight="1" spans="1:7">
      <c r="A113" s="11">
        <v>5</v>
      </c>
      <c r="B113" s="21" t="s">
        <v>171</v>
      </c>
      <c r="C113" s="17">
        <v>1</v>
      </c>
      <c r="D113" s="11" t="s">
        <v>28</v>
      </c>
      <c r="E113" s="12">
        <v>0</v>
      </c>
      <c r="F113" s="12">
        <f t="shared" si="8"/>
        <v>0</v>
      </c>
      <c r="G113" s="29" t="s">
        <v>172</v>
      </c>
    </row>
    <row r="114" s="1" customFormat="1" ht="25" customHeight="1" spans="1:7">
      <c r="A114" s="11">
        <v>6</v>
      </c>
      <c r="B114" s="21" t="s">
        <v>173</v>
      </c>
      <c r="C114" s="17">
        <v>1</v>
      </c>
      <c r="D114" s="11" t="s">
        <v>28</v>
      </c>
      <c r="E114" s="12">
        <v>0</v>
      </c>
      <c r="F114" s="12">
        <f t="shared" si="8"/>
        <v>0</v>
      </c>
      <c r="G114" s="29" t="s">
        <v>58</v>
      </c>
    </row>
    <row r="115" s="1" customFormat="1" ht="25" customHeight="1" spans="1:7">
      <c r="A115" s="11">
        <v>7</v>
      </c>
      <c r="B115" s="21" t="s">
        <v>109</v>
      </c>
      <c r="C115" s="17">
        <v>1</v>
      </c>
      <c r="D115" s="11" t="s">
        <v>28</v>
      </c>
      <c r="E115" s="12">
        <v>0</v>
      </c>
      <c r="F115" s="12">
        <f t="shared" si="8"/>
        <v>0</v>
      </c>
      <c r="G115" s="29" t="s">
        <v>109</v>
      </c>
    </row>
    <row r="116" s="1" customFormat="1" ht="25" customHeight="1" spans="1:7">
      <c r="A116" s="11"/>
      <c r="B116" s="20" t="s">
        <v>73</v>
      </c>
      <c r="C116" s="11"/>
      <c r="D116" s="11"/>
      <c r="E116" s="12"/>
      <c r="F116" s="8">
        <f>SUM(F109:F115)</f>
        <v>0</v>
      </c>
      <c r="G116" s="13"/>
    </row>
    <row r="117" s="1" customFormat="1" ht="25" customHeight="1" spans="1:7">
      <c r="A117" s="30" t="s">
        <v>174</v>
      </c>
      <c r="B117" s="30"/>
      <c r="C117" s="31"/>
      <c r="D117" s="32"/>
      <c r="E117" s="33"/>
      <c r="F117" s="34">
        <f>F26+F36+F19+F44+F51+F57+F68+F71+F77+F82+F87+F90+F101+F107+F116</f>
        <v>0</v>
      </c>
      <c r="G117" s="29"/>
    </row>
    <row r="118" s="1" customFormat="1" ht="25" customHeight="1" spans="1:7">
      <c r="A118" s="30" t="s">
        <v>175</v>
      </c>
      <c r="B118" s="30"/>
      <c r="C118" s="35"/>
      <c r="D118" s="35"/>
      <c r="E118" s="34"/>
      <c r="F118" s="34">
        <f>F117*0.1</f>
        <v>0</v>
      </c>
      <c r="G118" s="36"/>
    </row>
    <row r="119" s="1" customFormat="1" ht="25" customHeight="1" spans="1:7">
      <c r="A119" s="30" t="s">
        <v>176</v>
      </c>
      <c r="B119" s="30"/>
      <c r="C119" s="34"/>
      <c r="D119" s="32"/>
      <c r="E119" s="37"/>
      <c r="F119" s="38">
        <f>(F117+F118)*1%</f>
        <v>0</v>
      </c>
      <c r="G119" s="29" t="s">
        <v>177</v>
      </c>
    </row>
    <row r="120" s="1" customFormat="1" ht="25" customHeight="1" spans="1:7">
      <c r="A120" s="39" t="s">
        <v>178</v>
      </c>
      <c r="B120" s="39"/>
      <c r="C120" s="40"/>
      <c r="D120" s="40"/>
      <c r="E120" s="41"/>
      <c r="F120" s="42">
        <f>SUM(F117:F119)</f>
        <v>0</v>
      </c>
      <c r="G120" s="43"/>
    </row>
    <row r="121" s="1" customFormat="1" ht="25" customHeight="1" spans="1:7">
      <c r="A121" s="44" t="s">
        <v>179</v>
      </c>
      <c r="B121" s="45"/>
      <c r="C121" s="45"/>
      <c r="D121" s="45"/>
      <c r="E121" s="46"/>
      <c r="F121" s="46"/>
      <c r="G121" s="45"/>
    </row>
    <row r="122" s="2" customFormat="1" ht="25" customHeight="1" spans="1:7">
      <c r="A122" s="44" t="s">
        <v>180</v>
      </c>
      <c r="B122" s="45"/>
      <c r="C122" s="45"/>
      <c r="D122" s="45"/>
      <c r="E122" s="46"/>
      <c r="F122" s="46"/>
      <c r="G122" s="45"/>
    </row>
    <row r="126" s="3" customFormat="1" spans="1:7">
      <c r="A126" s="2"/>
      <c r="B126" s="2"/>
      <c r="C126" s="2"/>
      <c r="D126" s="2"/>
      <c r="E126" s="4"/>
      <c r="F126" s="4"/>
      <c r="G126" s="2"/>
    </row>
    <row r="131" s="2" customFormat="1" spans="2:6">
      <c r="B131" s="2" t="s">
        <v>181</v>
      </c>
      <c r="E131" s="4"/>
      <c r="F131" s="4"/>
    </row>
    <row r="141" ht="57.75" customHeight="1"/>
  </sheetData>
  <mergeCells count="14">
    <mergeCell ref="A1:G1"/>
    <mergeCell ref="A117:B117"/>
    <mergeCell ref="A118:B118"/>
    <mergeCell ref="A119:B119"/>
    <mergeCell ref="A120:B120"/>
    <mergeCell ref="A121:G121"/>
    <mergeCell ref="A122:G122"/>
    <mergeCell ref="A4:A5"/>
    <mergeCell ref="A6:A7"/>
    <mergeCell ref="A8:A9"/>
    <mergeCell ref="A10:A11"/>
    <mergeCell ref="A12:A13"/>
    <mergeCell ref="A14:A15"/>
    <mergeCell ref="A28:A31"/>
  </mergeCells>
  <pageMargins left="0.75" right="0.75" top="1" bottom="1" header="0.5" footer="0.5"/>
  <pageSetup paperSize="9" scale="9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gyb1</cp:lastModifiedBy>
  <dcterms:created xsi:type="dcterms:W3CDTF">2026-05-11T03:35:00Z</dcterms:created>
  <dcterms:modified xsi:type="dcterms:W3CDTF">2026-07-09T06:41:48Z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6C51446DA9FA416BB164B55F0E0B6E57_11</vt:lpwstr>
  </property>
  <property fmtid="{D5CDD505-2E9C-101B-9397-08002B2CF9AE}" pid="3" name="KSOProductBuildVer">
    <vt:lpwstr>2052-11.8.6.9023</vt:lpwstr>
  </property>
  <property fmtid="{D5CDD505-2E9C-101B-9397-08002B2CF9AE}" pid="4" name="CalculationRule">
    <vt:i4>1</vt:i4>
  </property>
</Properties>
</file>