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Sheet1!$A$2:$G$156</definedName>
    <definedName name="_xlnm.Print_Area" localSheetId="0">Sheet1!$A:$G</definedName>
  </definedNames>
  <calcPr calcId="144525"/>
</workbook>
</file>

<file path=xl/sharedStrings.xml><?xml version="1.0" encoding="utf-8"?>
<sst xmlns="http://schemas.openxmlformats.org/spreadsheetml/2006/main" count="358" uniqueCount="159">
  <si>
    <t>报 价 表</t>
  </si>
  <si>
    <t>序号</t>
  </si>
  <si>
    <t>项目名称</t>
  </si>
  <si>
    <t>数量</t>
  </si>
  <si>
    <t>单位</t>
  </si>
  <si>
    <t>综合单价</t>
  </si>
  <si>
    <t>合计（元）</t>
  </si>
  <si>
    <t>备注</t>
  </si>
  <si>
    <t>一</t>
  </si>
  <si>
    <t>抽血室外移</t>
  </si>
  <si>
    <t>拆除顶面风口、烟感、监控、灯具等</t>
  </si>
  <si>
    <t>项</t>
  </si>
  <si>
    <t>拆装墙面指引牌、体检仪器、装饰物等</t>
  </si>
  <si>
    <t>拆除石材工作台</t>
  </si>
  <si>
    <t>米</t>
  </si>
  <si>
    <t>7080mm*600mm*高800mm</t>
  </si>
  <si>
    <t>拆除不锈钢骨架及玻璃隔断墙</t>
  </si>
  <si>
    <t>㎡</t>
  </si>
  <si>
    <t>拆除开关插座及槽盒</t>
  </si>
  <si>
    <t>个</t>
  </si>
  <si>
    <t>铲除墙面墙砖</t>
  </si>
  <si>
    <t>铲除墙面木纹铝板</t>
  </si>
  <si>
    <t>切割拆除地面瓷砖</t>
  </si>
  <si>
    <t>地板砌砖墙位、宽200mm</t>
  </si>
  <si>
    <t>轻质砖墙封洞口</t>
  </si>
  <si>
    <t>墙面批荡找平</t>
  </si>
  <si>
    <t>双面1:2.5水泥砂浆抹灰批荡</t>
  </si>
  <si>
    <t>120厚轻质砖砌砖墙</t>
  </si>
  <si>
    <t>水泥砂浆批荡：厚15mm</t>
  </si>
  <si>
    <t>墙砖背面安装304不锈钢块状挂钩</t>
  </si>
  <si>
    <t>人工，材料</t>
  </si>
  <si>
    <t>墙砖背面扫背胶</t>
  </si>
  <si>
    <t>德高瓷砖背胶，人工</t>
  </si>
  <si>
    <t>贴600*1200墙砖</t>
  </si>
  <si>
    <t>德高瓷砖胶，人工</t>
  </si>
  <si>
    <t>石材工作台：18厘底板基层台架</t>
  </si>
  <si>
    <t>不锈钢玻璃隔断：不锈钢通1.2厚</t>
  </si>
  <si>
    <t>120*76通不锈钢骨架、10mm钢化隔断</t>
  </si>
  <si>
    <t>贴墙面木纹铝塑板</t>
  </si>
  <si>
    <t>木质单开门：面贴铝塑板一门到顶装饰</t>
  </si>
  <si>
    <t>樘</t>
  </si>
  <si>
    <t>1080mm*2800mm*墙厚200mm，现场加工定制12厘基层门框架及门扇，铝塑板饰面及五金配件</t>
  </si>
  <si>
    <t>不锈钢门锁</t>
  </si>
  <si>
    <t>付</t>
  </si>
  <si>
    <t>安装原有风口、烟感、监控</t>
  </si>
  <si>
    <t>LED筒灯</t>
  </si>
  <si>
    <t>套</t>
  </si>
  <si>
    <t>安装紫外线消毒光管</t>
  </si>
  <si>
    <t>强电配线 BV-2.5</t>
  </si>
  <si>
    <t>国标</t>
  </si>
  <si>
    <t>强电线路PVC保护管材布施</t>
  </si>
  <si>
    <t>开关、插座面板（含底座）</t>
  </si>
  <si>
    <t>弱电网线</t>
  </si>
  <si>
    <t>网络插座面板（含底座）</t>
  </si>
  <si>
    <t>PVC给水管道 DN25</t>
  </si>
  <si>
    <t>PVC排水管道 DN50</t>
  </si>
  <si>
    <t>落地陶瓷洗手盆</t>
  </si>
  <si>
    <t>304不锈钢水龙头</t>
  </si>
  <si>
    <t>304不锈钢角阀</t>
  </si>
  <si>
    <t>只</t>
  </si>
  <si>
    <t>洗手盆600mm软管</t>
  </si>
  <si>
    <t>条</t>
  </si>
  <si>
    <t>地面保护</t>
  </si>
  <si>
    <t>保护膜</t>
  </si>
  <si>
    <t>材料运输、跨距上楼</t>
  </si>
  <si>
    <t>跨距搬运200内</t>
  </si>
  <si>
    <t>垃圾清理装袋外运处置</t>
  </si>
  <si>
    <t>袋</t>
  </si>
  <si>
    <t>外运15公里内，含垃圾堆场收取垃圾处置消纳费</t>
  </si>
  <si>
    <t>完工卫生清理</t>
  </si>
  <si>
    <t>措施项目费</t>
  </si>
  <si>
    <t>绿色施工安全防护措施费及其他措施项目费</t>
  </si>
  <si>
    <t>小计</t>
  </si>
  <si>
    <t>二</t>
  </si>
  <si>
    <t>原抽血室改B超室，过道修复</t>
  </si>
  <si>
    <t>墙面接缝处理：石膏粉补缝贴纱布网带</t>
  </si>
  <si>
    <t>墙面批刮腻子两遍</t>
  </si>
  <si>
    <t>外墙防潮腻子粉</t>
  </si>
  <si>
    <t>墙面扫立邦静味防潮乳胶漆三遍</t>
  </si>
  <si>
    <t>物品搬移、遮挡、保护费用</t>
  </si>
  <si>
    <t>人工，保护膜</t>
  </si>
  <si>
    <t>材料运输、上楼</t>
  </si>
  <si>
    <t>三</t>
  </si>
  <si>
    <t>诊室8、诊室9改四间诊室</t>
  </si>
  <si>
    <t>拆除单开门</t>
  </si>
  <si>
    <t>1000*2800mm</t>
  </si>
  <si>
    <t>拆除铝扣板天花</t>
  </si>
  <si>
    <t>拆除开关插座及明装底盒</t>
  </si>
  <si>
    <t>拆除200厚墙体</t>
  </si>
  <si>
    <t>拆除彩钢板隔断</t>
  </si>
  <si>
    <t>120厚轻质砖新砌墙</t>
  </si>
  <si>
    <t>吊600*1200铝扣板天花</t>
  </si>
  <si>
    <t>原天花装铝扣板收边条</t>
  </si>
  <si>
    <t>内外墙防潮腻子粉</t>
  </si>
  <si>
    <t>贴瓷砖地脚线</t>
  </si>
  <si>
    <t>贴600*1200地砖</t>
  </si>
  <si>
    <t>移300*1200灯盆</t>
  </si>
  <si>
    <t>垃圾清理装袋运到地下室</t>
  </si>
  <si>
    <t>人工跨距运到地下室物业公司指定地方</t>
  </si>
  <si>
    <t>垃圾人工装车外运处置</t>
  </si>
  <si>
    <t>车</t>
  </si>
  <si>
    <t>项目措施、脚手架工程费</t>
  </si>
  <si>
    <t>四</t>
  </si>
  <si>
    <t>报告领取室改造</t>
  </si>
  <si>
    <t>拆除不锈钢门</t>
  </si>
  <si>
    <t>304不锈钢门</t>
  </si>
  <si>
    <t>板材厚1.2mm</t>
  </si>
  <si>
    <t>304不锈钢防盗锁</t>
  </si>
  <si>
    <t>副</t>
  </si>
  <si>
    <t>不锈钢门及门锁安装人工费</t>
  </si>
  <si>
    <t>拆除排气扇</t>
  </si>
  <si>
    <t>扩大排气扇换气孔：410*410mm</t>
  </si>
  <si>
    <t>扩大排气扇孔搭脚手架工程</t>
  </si>
  <si>
    <t>二楼换气孔外面墙高5.12米</t>
  </si>
  <si>
    <t>安装镀锌强力排气扇</t>
  </si>
  <si>
    <t>12寸排气扇</t>
  </si>
  <si>
    <t>木饰面板资料柜</t>
  </si>
  <si>
    <t>板厚18mm</t>
  </si>
  <si>
    <t>木饰面板书桌柜</t>
  </si>
  <si>
    <t>资料柜及书桌柜安装人工费</t>
  </si>
  <si>
    <t>安装开关插座</t>
  </si>
  <si>
    <t>施工垃圾清理装袋外运处置</t>
  </si>
  <si>
    <t>五</t>
  </si>
  <si>
    <t>报告解读区改造</t>
  </si>
  <si>
    <t>封磨砂玻璃</t>
  </si>
  <si>
    <t>8厘磨砂钢化</t>
  </si>
  <si>
    <t>2500*600mm，高800mm</t>
  </si>
  <si>
    <t>六</t>
  </si>
  <si>
    <t>精准医疗室改造</t>
  </si>
  <si>
    <t>2600*600mm，高800mm</t>
  </si>
  <si>
    <t>拆除不锈钢玻璃隔断</t>
  </si>
  <si>
    <t>墙面粉刷乳胶漆修补</t>
  </si>
  <si>
    <t>立邦净味120底漆一遍面漆二遍</t>
  </si>
  <si>
    <t>七</t>
  </si>
  <si>
    <t>餐厅改造</t>
  </si>
  <si>
    <t>拆装墙面电视、直饮水机、装饰物等</t>
  </si>
  <si>
    <t>拆除墙面地脚线</t>
  </si>
  <si>
    <t>拆缷直饮水机及给水管</t>
  </si>
  <si>
    <t>石纹碳晶板背景墙</t>
  </si>
  <si>
    <t>背景墙黑色不锈钢线条</t>
  </si>
  <si>
    <t>墙面竹木纤维护墙板</t>
  </si>
  <si>
    <t>800mm宽，V型缝</t>
  </si>
  <si>
    <t>铝合金阳角收口条</t>
  </si>
  <si>
    <t>铝合金地脚线</t>
  </si>
  <si>
    <t>岩板自助餐台：18厘底板基层台架</t>
  </si>
  <si>
    <t>4900*1000*800mm</t>
  </si>
  <si>
    <t>更换LED灯管</t>
  </si>
  <si>
    <t>天花上人重新布线装管特殊人工费</t>
  </si>
  <si>
    <t>直径20不锈钢管</t>
  </si>
  <si>
    <t>直饮水机及不锈钢净化给水管安装</t>
  </si>
  <si>
    <t>原洗手盆移位安装</t>
  </si>
  <si>
    <t>洗手盆1000mm软管</t>
  </si>
  <si>
    <t>直接费</t>
  </si>
  <si>
    <t>工程管理费</t>
  </si>
  <si>
    <t>税金</t>
  </si>
  <si>
    <t>增值税发票</t>
  </si>
  <si>
    <t>工程金额含税合计</t>
  </si>
  <si>
    <t>以上报价含材料、施工、安装，含增值税普通发票；不含软装饰品报价。</t>
  </si>
  <si>
    <t>报价单位：                                    联系人：                       联系电话：</t>
  </si>
</sst>
</file>

<file path=xl/styles.xml><?xml version="1.0" encoding="utf-8"?>
<styleSheet xmlns="http://schemas.openxmlformats.org/spreadsheetml/2006/main">
  <numFmts count="5">
    <numFmt numFmtId="176" formatCode="0.00;[Red]0.00"/>
    <numFmt numFmtId="177" formatCode="_-&quot;￥&quot;* #,##0_-;\-&quot;￥&quot;* #,##0_-;_-&quot;￥&quot;* &quot;-&quot;_-;_-@_-"/>
    <numFmt numFmtId="178" formatCode="_-&quot;￥&quot;* #,##0.00_-;\-&quot;￥&quot;* #,##0.00_-;_-&quot;￥&quot;* &quot;-&quot;??_-;_-@_-"/>
    <numFmt numFmtId="179" formatCode="_-* #,##0_-;\-* #,##0_-;_-* &quot;-&quot;_-;_-@_-"/>
    <numFmt numFmtId="180" formatCode="_-* #,##0.00_-;\-* #,##0.00_-;_-* &quot;-&quot;??_-;_-@_-"/>
  </numFmts>
  <fonts count="24">
    <font>
      <sz val="12"/>
      <name val="宋体"/>
      <charset val="134"/>
    </font>
    <font>
      <sz val="14"/>
      <name val="宋体"/>
      <charset val="134"/>
    </font>
    <font>
      <b/>
      <sz val="36"/>
      <name val="楷体_GB2312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92CDDC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5"/>
  <sheetViews>
    <sheetView tabSelected="1" zoomScale="90" zoomScaleNormal="90" zoomScaleSheetLayoutView="60" workbookViewId="0">
      <pane ySplit="2" topLeftCell="A144" activePane="bottomLeft" state="frozen"/>
      <selection/>
      <selection pane="bottomLeft" activeCell="A156" sqref="A156:G156"/>
    </sheetView>
  </sheetViews>
  <sheetFormatPr defaultColWidth="9" defaultRowHeight="18.75" outlineLevelCol="7"/>
  <cols>
    <col min="1" max="1" width="6.8" style="5" customWidth="1"/>
    <col min="2" max="2" width="42.5" style="5" customWidth="1"/>
    <col min="3" max="4" width="10.625" style="5" customWidth="1"/>
    <col min="5" max="6" width="15.625" style="5" customWidth="1"/>
    <col min="7" max="7" width="50.9666666666667" style="5" customWidth="1"/>
    <col min="8" max="16384" width="9" style="5"/>
  </cols>
  <sheetData>
    <row r="1" s="1" customFormat="1" ht="68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5" customHeight="1" spans="1:7">
      <c r="A3" s="8" t="s">
        <v>8</v>
      </c>
      <c r="B3" s="9" t="s">
        <v>9</v>
      </c>
      <c r="C3" s="10"/>
      <c r="D3" s="11"/>
      <c r="E3" s="12"/>
      <c r="F3" s="12"/>
      <c r="G3" s="11"/>
    </row>
    <row r="4" ht="25" customHeight="1" spans="1:7">
      <c r="A4" s="8">
        <v>1</v>
      </c>
      <c r="B4" s="13" t="s">
        <v>10</v>
      </c>
      <c r="C4" s="14">
        <v>1</v>
      </c>
      <c r="D4" s="15" t="s">
        <v>11</v>
      </c>
      <c r="E4" s="16"/>
      <c r="F4" s="16">
        <f>E4*C4</f>
        <v>0</v>
      </c>
      <c r="G4" s="15"/>
    </row>
    <row r="5" ht="25" customHeight="1" spans="1:7">
      <c r="A5" s="8">
        <v>2</v>
      </c>
      <c r="B5" s="13" t="s">
        <v>12</v>
      </c>
      <c r="C5" s="14">
        <v>1</v>
      </c>
      <c r="D5" s="15" t="s">
        <v>11</v>
      </c>
      <c r="E5" s="16"/>
      <c r="F5" s="16">
        <f>E5*C5</f>
        <v>0</v>
      </c>
      <c r="G5" s="15"/>
    </row>
    <row r="6" ht="25" customHeight="1" spans="1:7">
      <c r="A6" s="8">
        <v>3</v>
      </c>
      <c r="B6" s="13" t="s">
        <v>13</v>
      </c>
      <c r="C6" s="14">
        <v>7.08</v>
      </c>
      <c r="D6" s="15" t="s">
        <v>14</v>
      </c>
      <c r="E6" s="16"/>
      <c r="F6" s="16">
        <f t="shared" ref="F6:F19" si="0">E6*C6</f>
        <v>0</v>
      </c>
      <c r="G6" s="15" t="s">
        <v>15</v>
      </c>
    </row>
    <row r="7" ht="25" customHeight="1" spans="1:7">
      <c r="A7" s="8">
        <v>4</v>
      </c>
      <c r="B7" s="13" t="s">
        <v>16</v>
      </c>
      <c r="C7" s="14">
        <f>4*1.6</f>
        <v>6.4</v>
      </c>
      <c r="D7" s="15" t="s">
        <v>17</v>
      </c>
      <c r="E7" s="16"/>
      <c r="F7" s="16">
        <f t="shared" si="0"/>
        <v>0</v>
      </c>
      <c r="G7" s="15"/>
    </row>
    <row r="8" ht="25" customHeight="1" spans="1:7">
      <c r="A8" s="8">
        <v>5</v>
      </c>
      <c r="B8" s="13" t="s">
        <v>18</v>
      </c>
      <c r="C8" s="14">
        <v>2</v>
      </c>
      <c r="D8" s="15" t="s">
        <v>19</v>
      </c>
      <c r="E8" s="16"/>
      <c r="F8" s="16">
        <f t="shared" si="0"/>
        <v>0</v>
      </c>
      <c r="G8" s="15"/>
    </row>
    <row r="9" ht="25" customHeight="1" spans="1:7">
      <c r="A9" s="8">
        <v>6</v>
      </c>
      <c r="B9" s="13" t="s">
        <v>20</v>
      </c>
      <c r="C9" s="14">
        <f>4*1+0.8*2.6</f>
        <v>6.08</v>
      </c>
      <c r="D9" s="15" t="s">
        <v>17</v>
      </c>
      <c r="E9" s="16"/>
      <c r="F9" s="16">
        <f t="shared" si="0"/>
        <v>0</v>
      </c>
      <c r="G9" s="15"/>
    </row>
    <row r="10" ht="25" customHeight="1" spans="1:7">
      <c r="A10" s="8">
        <v>7</v>
      </c>
      <c r="B10" s="13" t="s">
        <v>21</v>
      </c>
      <c r="C10" s="14">
        <f>3.6*2.6</f>
        <v>9.36</v>
      </c>
      <c r="D10" s="15" t="s">
        <v>17</v>
      </c>
      <c r="E10" s="16"/>
      <c r="F10" s="16">
        <f t="shared" si="0"/>
        <v>0</v>
      </c>
      <c r="G10" s="15"/>
    </row>
    <row r="11" ht="25" customHeight="1" spans="1:7">
      <c r="A11" s="8">
        <v>8</v>
      </c>
      <c r="B11" s="13" t="s">
        <v>22</v>
      </c>
      <c r="C11" s="14">
        <v>11.3</v>
      </c>
      <c r="D11" s="15" t="s">
        <v>14</v>
      </c>
      <c r="E11" s="16"/>
      <c r="F11" s="16">
        <f t="shared" si="0"/>
        <v>0</v>
      </c>
      <c r="G11" s="15" t="s">
        <v>23</v>
      </c>
    </row>
    <row r="12" ht="25" customHeight="1" spans="1:7">
      <c r="A12" s="8">
        <v>9</v>
      </c>
      <c r="B12" s="13" t="s">
        <v>24</v>
      </c>
      <c r="C12" s="14">
        <f>C7</f>
        <v>6.4</v>
      </c>
      <c r="D12" s="15" t="s">
        <v>17</v>
      </c>
      <c r="E12" s="16"/>
      <c r="F12" s="16">
        <f t="shared" si="0"/>
        <v>0</v>
      </c>
      <c r="G12" s="15"/>
    </row>
    <row r="13" ht="25" customHeight="1" spans="1:7">
      <c r="A13" s="8">
        <v>10</v>
      </c>
      <c r="B13" s="13" t="s">
        <v>25</v>
      </c>
      <c r="C13" s="14">
        <v>12.8</v>
      </c>
      <c r="D13" s="15" t="s">
        <v>17</v>
      </c>
      <c r="E13" s="16"/>
      <c r="F13" s="16">
        <f t="shared" si="0"/>
        <v>0</v>
      </c>
      <c r="G13" s="15" t="s">
        <v>26</v>
      </c>
    </row>
    <row r="14" ht="25" customHeight="1" spans="1:7">
      <c r="A14" s="8">
        <v>11</v>
      </c>
      <c r="B14" s="13" t="s">
        <v>27</v>
      </c>
      <c r="C14" s="14">
        <f>11.3*3</f>
        <v>33.9</v>
      </c>
      <c r="D14" s="15" t="s">
        <v>17</v>
      </c>
      <c r="E14" s="16"/>
      <c r="F14" s="16">
        <f t="shared" si="0"/>
        <v>0</v>
      </c>
      <c r="G14" s="15"/>
    </row>
    <row r="15" ht="25" customHeight="1" spans="1:7">
      <c r="A15" s="8">
        <v>12</v>
      </c>
      <c r="B15" s="13" t="s">
        <v>28</v>
      </c>
      <c r="C15" s="14">
        <f>C14*2</f>
        <v>67.8</v>
      </c>
      <c r="D15" s="15" t="s">
        <v>17</v>
      </c>
      <c r="E15" s="16"/>
      <c r="F15" s="16">
        <f t="shared" si="0"/>
        <v>0</v>
      </c>
      <c r="G15" s="15" t="s">
        <v>26</v>
      </c>
    </row>
    <row r="16" ht="25" customHeight="1" spans="1:7">
      <c r="A16" s="8">
        <v>13</v>
      </c>
      <c r="B16" s="13" t="s">
        <v>29</v>
      </c>
      <c r="C16" s="14">
        <f>16.3*2.8-C7+C9</f>
        <v>45.32</v>
      </c>
      <c r="D16" s="15" t="s">
        <v>17</v>
      </c>
      <c r="E16" s="16"/>
      <c r="F16" s="16">
        <f t="shared" ref="F16:F18" si="1">C16*E16</f>
        <v>0</v>
      </c>
      <c r="G16" s="15" t="s">
        <v>30</v>
      </c>
    </row>
    <row r="17" ht="25" customHeight="1" spans="1:7">
      <c r="A17" s="8">
        <v>14</v>
      </c>
      <c r="B17" s="13" t="s">
        <v>31</v>
      </c>
      <c r="C17" s="14">
        <f>C16</f>
        <v>45.32</v>
      </c>
      <c r="D17" s="15" t="s">
        <v>17</v>
      </c>
      <c r="E17" s="16"/>
      <c r="F17" s="16">
        <f t="shared" si="1"/>
        <v>0</v>
      </c>
      <c r="G17" s="15" t="s">
        <v>32</v>
      </c>
    </row>
    <row r="18" ht="25" customHeight="1" spans="1:7">
      <c r="A18" s="8">
        <v>15</v>
      </c>
      <c r="B18" s="13" t="s">
        <v>33</v>
      </c>
      <c r="C18" s="14">
        <f>C17</f>
        <v>45.32</v>
      </c>
      <c r="D18" s="15" t="s">
        <v>17</v>
      </c>
      <c r="E18" s="16"/>
      <c r="F18" s="16">
        <f t="shared" si="1"/>
        <v>0</v>
      </c>
      <c r="G18" s="15" t="s">
        <v>34</v>
      </c>
    </row>
    <row r="19" ht="25" customHeight="1" spans="1:7">
      <c r="A19" s="8">
        <v>16</v>
      </c>
      <c r="B19" s="13" t="s">
        <v>35</v>
      </c>
      <c r="C19" s="14">
        <v>7.08</v>
      </c>
      <c r="D19" s="15" t="s">
        <v>14</v>
      </c>
      <c r="E19" s="16"/>
      <c r="F19" s="16">
        <f t="shared" ref="F19:F26" si="2">E19*C19</f>
        <v>0</v>
      </c>
      <c r="G19" s="15" t="s">
        <v>15</v>
      </c>
    </row>
    <row r="20" ht="25" customHeight="1" spans="1:7">
      <c r="A20" s="8">
        <v>17</v>
      </c>
      <c r="B20" s="13" t="s">
        <v>36</v>
      </c>
      <c r="C20" s="14">
        <f>4*1.6</f>
        <v>6.4</v>
      </c>
      <c r="D20" s="15" t="s">
        <v>17</v>
      </c>
      <c r="E20" s="16"/>
      <c r="F20" s="16">
        <f t="shared" si="2"/>
        <v>0</v>
      </c>
      <c r="G20" s="15" t="s">
        <v>37</v>
      </c>
    </row>
    <row r="21" ht="25" customHeight="1" spans="1:7">
      <c r="A21" s="8">
        <v>18</v>
      </c>
      <c r="B21" s="13" t="s">
        <v>38</v>
      </c>
      <c r="C21" s="14">
        <f>3.6*2.6</f>
        <v>9.36</v>
      </c>
      <c r="D21" s="15" t="s">
        <v>17</v>
      </c>
      <c r="E21" s="16"/>
      <c r="F21" s="16">
        <f t="shared" si="2"/>
        <v>0</v>
      </c>
      <c r="G21" s="15"/>
    </row>
    <row r="22" ht="40" customHeight="1" spans="1:7">
      <c r="A22" s="8">
        <v>19</v>
      </c>
      <c r="B22" s="13" t="s">
        <v>39</v>
      </c>
      <c r="C22" s="15">
        <v>1</v>
      </c>
      <c r="D22" s="15" t="s">
        <v>40</v>
      </c>
      <c r="E22" s="16"/>
      <c r="F22" s="16">
        <f t="shared" si="2"/>
        <v>0</v>
      </c>
      <c r="G22" s="15" t="s">
        <v>41</v>
      </c>
    </row>
    <row r="23" ht="25" customHeight="1" spans="1:7">
      <c r="A23" s="8">
        <v>20</v>
      </c>
      <c r="B23" s="13" t="s">
        <v>42</v>
      </c>
      <c r="C23" s="15">
        <v>1</v>
      </c>
      <c r="D23" s="15" t="s">
        <v>43</v>
      </c>
      <c r="E23" s="16"/>
      <c r="F23" s="16">
        <f t="shared" si="2"/>
        <v>0</v>
      </c>
      <c r="G23" s="15"/>
    </row>
    <row r="24" ht="25" customHeight="1" spans="1:7">
      <c r="A24" s="8">
        <v>21</v>
      </c>
      <c r="B24" s="13" t="s">
        <v>44</v>
      </c>
      <c r="C24" s="14">
        <v>1</v>
      </c>
      <c r="D24" s="15" t="s">
        <v>11</v>
      </c>
      <c r="E24" s="16"/>
      <c r="F24" s="16">
        <f t="shared" si="2"/>
        <v>0</v>
      </c>
      <c r="G24" s="15"/>
    </row>
    <row r="25" ht="25" customHeight="1" spans="1:7">
      <c r="A25" s="8">
        <v>22</v>
      </c>
      <c r="B25" s="13" t="s">
        <v>45</v>
      </c>
      <c r="C25" s="14">
        <v>6</v>
      </c>
      <c r="D25" s="15" t="s">
        <v>46</v>
      </c>
      <c r="E25" s="16"/>
      <c r="F25" s="16">
        <f t="shared" si="2"/>
        <v>0</v>
      </c>
      <c r="G25" s="15"/>
    </row>
    <row r="26" ht="25" customHeight="1" spans="1:7">
      <c r="A26" s="8">
        <v>23</v>
      </c>
      <c r="B26" s="13" t="s">
        <v>47</v>
      </c>
      <c r="C26" s="14">
        <v>2</v>
      </c>
      <c r="D26" s="15" t="s">
        <v>46</v>
      </c>
      <c r="E26" s="16"/>
      <c r="F26" s="16">
        <f t="shared" si="2"/>
        <v>0</v>
      </c>
      <c r="G26" s="15"/>
    </row>
    <row r="27" ht="25" customHeight="1" spans="1:7">
      <c r="A27" s="8">
        <v>24</v>
      </c>
      <c r="B27" s="13" t="s">
        <v>48</v>
      </c>
      <c r="C27" s="14">
        <v>193</v>
      </c>
      <c r="D27" s="15" t="s">
        <v>14</v>
      </c>
      <c r="E27" s="16"/>
      <c r="F27" s="16">
        <f>C27*E27</f>
        <v>0</v>
      </c>
      <c r="G27" s="15" t="s">
        <v>49</v>
      </c>
    </row>
    <row r="28" ht="25" customHeight="1" spans="1:7">
      <c r="A28" s="8">
        <v>25</v>
      </c>
      <c r="B28" s="13" t="s">
        <v>50</v>
      </c>
      <c r="C28" s="14">
        <v>26.6</v>
      </c>
      <c r="D28" s="15" t="s">
        <v>14</v>
      </c>
      <c r="E28" s="16"/>
      <c r="F28" s="16">
        <f>C28*E28</f>
        <v>0</v>
      </c>
      <c r="G28" s="15"/>
    </row>
    <row r="29" ht="25" customHeight="1" spans="1:7">
      <c r="A29" s="8">
        <v>26</v>
      </c>
      <c r="B29" s="13" t="s">
        <v>51</v>
      </c>
      <c r="C29" s="14">
        <v>15</v>
      </c>
      <c r="D29" s="15" t="s">
        <v>19</v>
      </c>
      <c r="E29" s="16"/>
      <c r="F29" s="16">
        <f>E29*C29</f>
        <v>0</v>
      </c>
      <c r="G29" s="15"/>
    </row>
    <row r="30" ht="25" customHeight="1" spans="1:7">
      <c r="A30" s="8">
        <v>27</v>
      </c>
      <c r="B30" s="13" t="s">
        <v>52</v>
      </c>
      <c r="C30" s="14">
        <v>11</v>
      </c>
      <c r="D30" s="15" t="s">
        <v>14</v>
      </c>
      <c r="E30" s="16"/>
      <c r="F30" s="16">
        <f>E30*C30</f>
        <v>0</v>
      </c>
      <c r="G30" s="15"/>
    </row>
    <row r="31" ht="25" customHeight="1" spans="1:7">
      <c r="A31" s="8">
        <v>28</v>
      </c>
      <c r="B31" s="13" t="s">
        <v>53</v>
      </c>
      <c r="C31" s="14">
        <v>1</v>
      </c>
      <c r="D31" s="15" t="s">
        <v>19</v>
      </c>
      <c r="E31" s="16"/>
      <c r="F31" s="16">
        <f>E31*C31</f>
        <v>0</v>
      </c>
      <c r="G31" s="15"/>
    </row>
    <row r="32" ht="25" customHeight="1" spans="1:7">
      <c r="A32" s="8">
        <v>29</v>
      </c>
      <c r="B32" s="13" t="s">
        <v>54</v>
      </c>
      <c r="C32" s="14">
        <v>6.14</v>
      </c>
      <c r="D32" s="15" t="s">
        <v>14</v>
      </c>
      <c r="E32" s="16"/>
      <c r="F32" s="16">
        <f>C32*E32</f>
        <v>0</v>
      </c>
      <c r="G32" s="15"/>
    </row>
    <row r="33" ht="25" customHeight="1" spans="1:7">
      <c r="A33" s="8">
        <v>30</v>
      </c>
      <c r="B33" s="13" t="s">
        <v>55</v>
      </c>
      <c r="C33" s="14">
        <v>6.05</v>
      </c>
      <c r="D33" s="15" t="s">
        <v>14</v>
      </c>
      <c r="E33" s="16"/>
      <c r="F33" s="16">
        <f>C33*E33</f>
        <v>0</v>
      </c>
      <c r="G33" s="15"/>
    </row>
    <row r="34" ht="25" customHeight="1" spans="1:7">
      <c r="A34" s="8">
        <v>31</v>
      </c>
      <c r="B34" s="13" t="s">
        <v>56</v>
      </c>
      <c r="C34" s="14">
        <v>1</v>
      </c>
      <c r="D34" s="15" t="s">
        <v>46</v>
      </c>
      <c r="E34" s="16"/>
      <c r="F34" s="16">
        <f>E34*C34</f>
        <v>0</v>
      </c>
      <c r="G34" s="15"/>
    </row>
    <row r="35" ht="25" customHeight="1" spans="1:7">
      <c r="A35" s="8">
        <v>32</v>
      </c>
      <c r="B35" s="13" t="s">
        <v>57</v>
      </c>
      <c r="C35" s="14">
        <v>1</v>
      </c>
      <c r="D35" s="15" t="s">
        <v>19</v>
      </c>
      <c r="E35" s="16"/>
      <c r="F35" s="16">
        <f t="shared" ref="F35:F37" si="3">E35*C35</f>
        <v>0</v>
      </c>
      <c r="G35" s="15" t="s">
        <v>30</v>
      </c>
    </row>
    <row r="36" ht="25" customHeight="1" spans="1:7">
      <c r="A36" s="8">
        <v>33</v>
      </c>
      <c r="B36" s="13" t="s">
        <v>58</v>
      </c>
      <c r="C36" s="14">
        <v>1</v>
      </c>
      <c r="D36" s="15" t="s">
        <v>59</v>
      </c>
      <c r="E36" s="16"/>
      <c r="F36" s="16">
        <f t="shared" si="3"/>
        <v>0</v>
      </c>
      <c r="G36" s="15"/>
    </row>
    <row r="37" ht="25" customHeight="1" spans="1:7">
      <c r="A37" s="8">
        <v>34</v>
      </c>
      <c r="B37" s="13" t="s">
        <v>60</v>
      </c>
      <c r="C37" s="14">
        <v>1</v>
      </c>
      <c r="D37" s="15" t="s">
        <v>61</v>
      </c>
      <c r="E37" s="16"/>
      <c r="F37" s="16">
        <f t="shared" si="3"/>
        <v>0</v>
      </c>
      <c r="G37" s="15"/>
    </row>
    <row r="38" customFormat="1" ht="25" customHeight="1" spans="1:7">
      <c r="A38" s="8">
        <v>35</v>
      </c>
      <c r="B38" s="13" t="s">
        <v>62</v>
      </c>
      <c r="C38" s="14">
        <v>54.5</v>
      </c>
      <c r="D38" s="15" t="s">
        <v>17</v>
      </c>
      <c r="E38" s="16"/>
      <c r="F38" s="16">
        <f t="shared" ref="F38:F42" si="4">E38*C38</f>
        <v>0</v>
      </c>
      <c r="G38" s="15" t="s">
        <v>63</v>
      </c>
    </row>
    <row r="39" customFormat="1" ht="25" customHeight="1" spans="1:7">
      <c r="A39" s="8">
        <v>36</v>
      </c>
      <c r="B39" s="13" t="s">
        <v>64</v>
      </c>
      <c r="C39" s="14">
        <v>1</v>
      </c>
      <c r="D39" s="14" t="s">
        <v>11</v>
      </c>
      <c r="E39" s="16"/>
      <c r="F39" s="16">
        <f t="shared" si="4"/>
        <v>0</v>
      </c>
      <c r="G39" s="15" t="s">
        <v>65</v>
      </c>
    </row>
    <row r="40" customFormat="1" ht="25" customHeight="1" spans="1:7">
      <c r="A40" s="8">
        <v>37</v>
      </c>
      <c r="B40" s="13" t="s">
        <v>66</v>
      </c>
      <c r="C40" s="14">
        <v>13</v>
      </c>
      <c r="D40" s="14" t="s">
        <v>67</v>
      </c>
      <c r="E40" s="16"/>
      <c r="F40" s="16">
        <f t="shared" si="4"/>
        <v>0</v>
      </c>
      <c r="G40" s="15" t="s">
        <v>68</v>
      </c>
    </row>
    <row r="41" customFormat="1" ht="25" customHeight="1" spans="1:7">
      <c r="A41" s="8">
        <v>38</v>
      </c>
      <c r="B41" s="13" t="s">
        <v>69</v>
      </c>
      <c r="C41" s="14">
        <v>1</v>
      </c>
      <c r="D41" s="14" t="s">
        <v>11</v>
      </c>
      <c r="E41" s="16"/>
      <c r="F41" s="16">
        <f t="shared" si="4"/>
        <v>0</v>
      </c>
      <c r="G41" s="15"/>
    </row>
    <row r="42" customFormat="1" ht="25" customHeight="1" spans="1:7">
      <c r="A42" s="8">
        <v>39</v>
      </c>
      <c r="B42" s="13" t="s">
        <v>70</v>
      </c>
      <c r="C42" s="14">
        <v>1</v>
      </c>
      <c r="D42" s="14" t="s">
        <v>11</v>
      </c>
      <c r="E42" s="16"/>
      <c r="F42" s="16">
        <f t="shared" si="4"/>
        <v>0</v>
      </c>
      <c r="G42" s="15" t="s">
        <v>71</v>
      </c>
    </row>
    <row r="43" customFormat="1" ht="25" customHeight="1" spans="1:7">
      <c r="A43" s="17"/>
      <c r="B43" s="18" t="s">
        <v>72</v>
      </c>
      <c r="C43" s="19"/>
      <c r="D43" s="19"/>
      <c r="E43" s="20"/>
      <c r="F43" s="20">
        <f>SUM(F4:F42)</f>
        <v>0</v>
      </c>
      <c r="G43" s="18"/>
    </row>
    <row r="44" s="1" customFormat="1" ht="25" customHeight="1" spans="1:7">
      <c r="A44" s="7" t="s">
        <v>73</v>
      </c>
      <c r="B44" s="9" t="s">
        <v>74</v>
      </c>
      <c r="C44" s="10"/>
      <c r="D44" s="11"/>
      <c r="E44" s="12"/>
      <c r="F44" s="12"/>
      <c r="G44" s="11"/>
    </row>
    <row r="45" s="2" customFormat="1" ht="29" customHeight="1" spans="1:7">
      <c r="A45" s="8">
        <v>1</v>
      </c>
      <c r="B45" s="13" t="s">
        <v>75</v>
      </c>
      <c r="C45" s="14">
        <v>11.2</v>
      </c>
      <c r="D45" s="15" t="s">
        <v>14</v>
      </c>
      <c r="E45" s="16"/>
      <c r="F45" s="16">
        <f t="shared" ref="F45:F48" si="5">E45*C45</f>
        <v>0</v>
      </c>
      <c r="G45" s="15"/>
    </row>
    <row r="46" s="2" customFormat="1" ht="25" customHeight="1" spans="1:7">
      <c r="A46" s="8">
        <v>2</v>
      </c>
      <c r="B46" s="13" t="s">
        <v>76</v>
      </c>
      <c r="C46" s="14">
        <v>24.12</v>
      </c>
      <c r="D46" s="15" t="s">
        <v>17</v>
      </c>
      <c r="E46" s="16"/>
      <c r="F46" s="16">
        <f t="shared" si="5"/>
        <v>0</v>
      </c>
      <c r="G46" s="15" t="s">
        <v>77</v>
      </c>
    </row>
    <row r="47" s="2" customFormat="1" ht="25" customHeight="1" spans="1:7">
      <c r="A47" s="8">
        <v>3</v>
      </c>
      <c r="B47" s="13" t="s">
        <v>78</v>
      </c>
      <c r="C47" s="14">
        <f>C46</f>
        <v>24.12</v>
      </c>
      <c r="D47" s="15" t="s">
        <v>17</v>
      </c>
      <c r="E47" s="16"/>
      <c r="F47" s="16">
        <f t="shared" si="5"/>
        <v>0</v>
      </c>
      <c r="G47" s="15" t="s">
        <v>30</v>
      </c>
    </row>
    <row r="48" s="3" customFormat="1" ht="25" customHeight="1" spans="1:7">
      <c r="A48" s="8">
        <v>4</v>
      </c>
      <c r="B48" s="13" t="s">
        <v>79</v>
      </c>
      <c r="C48" s="21">
        <v>1</v>
      </c>
      <c r="D48" s="15" t="s">
        <v>11</v>
      </c>
      <c r="E48" s="16"/>
      <c r="F48" s="16">
        <f t="shared" si="5"/>
        <v>0</v>
      </c>
      <c r="G48" s="15" t="s">
        <v>80</v>
      </c>
    </row>
    <row r="49" customFormat="1" ht="25" customHeight="1" spans="1:7">
      <c r="A49" s="8">
        <v>5</v>
      </c>
      <c r="B49" s="13" t="s">
        <v>62</v>
      </c>
      <c r="C49" s="14">
        <f>4.9*3.1</f>
        <v>15.19</v>
      </c>
      <c r="D49" s="15" t="s">
        <v>17</v>
      </c>
      <c r="E49" s="16"/>
      <c r="F49" s="16">
        <f t="shared" ref="F49:F53" si="6">E49*C49</f>
        <v>0</v>
      </c>
      <c r="G49" s="15" t="s">
        <v>80</v>
      </c>
    </row>
    <row r="50" customFormat="1" ht="25" customHeight="1" spans="1:7">
      <c r="A50" s="8">
        <v>6</v>
      </c>
      <c r="B50" s="13" t="s">
        <v>81</v>
      </c>
      <c r="C50" s="14">
        <v>1</v>
      </c>
      <c r="D50" s="14" t="s">
        <v>11</v>
      </c>
      <c r="E50" s="16"/>
      <c r="F50" s="16">
        <f t="shared" si="6"/>
        <v>0</v>
      </c>
      <c r="G50" s="15"/>
    </row>
    <row r="51" customFormat="1" ht="25" customHeight="1" spans="1:7">
      <c r="A51" s="8">
        <v>7</v>
      </c>
      <c r="B51" s="13" t="s">
        <v>66</v>
      </c>
      <c r="C51" s="14">
        <v>2</v>
      </c>
      <c r="D51" s="14" t="s">
        <v>67</v>
      </c>
      <c r="E51" s="16"/>
      <c r="F51" s="16">
        <f t="shared" si="6"/>
        <v>0</v>
      </c>
      <c r="G51" s="15" t="s">
        <v>68</v>
      </c>
    </row>
    <row r="52" customFormat="1" ht="25" customHeight="1" spans="1:7">
      <c r="A52" s="8">
        <v>8</v>
      </c>
      <c r="B52" s="13" t="s">
        <v>69</v>
      </c>
      <c r="C52" s="14">
        <v>1</v>
      </c>
      <c r="D52" s="14" t="s">
        <v>11</v>
      </c>
      <c r="E52" s="16"/>
      <c r="F52" s="16">
        <f t="shared" si="6"/>
        <v>0</v>
      </c>
      <c r="G52" s="15"/>
    </row>
    <row r="53" customFormat="1" ht="25" customHeight="1" spans="1:7">
      <c r="A53" s="8">
        <v>9</v>
      </c>
      <c r="B53" s="13" t="s">
        <v>70</v>
      </c>
      <c r="C53" s="14">
        <v>1</v>
      </c>
      <c r="D53" s="14" t="s">
        <v>11</v>
      </c>
      <c r="E53" s="16"/>
      <c r="F53" s="16">
        <f t="shared" si="6"/>
        <v>0</v>
      </c>
      <c r="G53" s="15" t="s">
        <v>71</v>
      </c>
    </row>
    <row r="54" customFormat="1" ht="25" customHeight="1" spans="1:7">
      <c r="A54" s="17"/>
      <c r="B54" s="18" t="s">
        <v>72</v>
      </c>
      <c r="C54" s="19"/>
      <c r="D54" s="19"/>
      <c r="E54" s="20"/>
      <c r="F54" s="20">
        <f>SUM(F45:F53)</f>
        <v>0</v>
      </c>
      <c r="G54" s="18"/>
    </row>
    <row r="55" s="1" customFormat="1" ht="25" customHeight="1" spans="1:7">
      <c r="A55" s="7" t="s">
        <v>82</v>
      </c>
      <c r="B55" s="22" t="s">
        <v>83</v>
      </c>
      <c r="C55" s="10"/>
      <c r="D55" s="11"/>
      <c r="E55" s="12"/>
      <c r="F55" s="12"/>
      <c r="G55" s="11"/>
    </row>
    <row r="56" ht="25" customHeight="1" spans="1:7">
      <c r="A56" s="8">
        <v>1</v>
      </c>
      <c r="B56" s="13" t="s">
        <v>84</v>
      </c>
      <c r="C56" s="14">
        <v>2</v>
      </c>
      <c r="D56" s="15" t="s">
        <v>40</v>
      </c>
      <c r="E56" s="16"/>
      <c r="F56" s="16">
        <f t="shared" ref="F56:F62" si="7">E56*C56</f>
        <v>0</v>
      </c>
      <c r="G56" s="15" t="s">
        <v>85</v>
      </c>
    </row>
    <row r="57" ht="25" customHeight="1" spans="1:7">
      <c r="A57" s="8">
        <v>2</v>
      </c>
      <c r="B57" s="13" t="s">
        <v>86</v>
      </c>
      <c r="C57" s="14">
        <v>22.9</v>
      </c>
      <c r="D57" s="15" t="s">
        <v>17</v>
      </c>
      <c r="E57" s="16"/>
      <c r="F57" s="16">
        <f t="shared" si="7"/>
        <v>0</v>
      </c>
      <c r="G57" s="15"/>
    </row>
    <row r="58" ht="25" customHeight="1" spans="1:7">
      <c r="A58" s="8">
        <v>3</v>
      </c>
      <c r="B58" s="13" t="s">
        <v>22</v>
      </c>
      <c r="C58" s="14">
        <v>12.1</v>
      </c>
      <c r="D58" s="15" t="s">
        <v>17</v>
      </c>
      <c r="E58" s="16"/>
      <c r="F58" s="16">
        <f t="shared" si="7"/>
        <v>0</v>
      </c>
      <c r="G58" s="15"/>
    </row>
    <row r="59" ht="25" customHeight="1" spans="1:7">
      <c r="A59" s="8">
        <v>4</v>
      </c>
      <c r="B59" s="13" t="s">
        <v>87</v>
      </c>
      <c r="C59" s="14">
        <v>8</v>
      </c>
      <c r="D59" s="15" t="s">
        <v>19</v>
      </c>
      <c r="E59" s="16"/>
      <c r="F59" s="16">
        <f t="shared" si="7"/>
        <v>0</v>
      </c>
      <c r="G59" s="15"/>
    </row>
    <row r="60" ht="25" customHeight="1" spans="1:7">
      <c r="A60" s="8">
        <v>5</v>
      </c>
      <c r="B60" s="13" t="s">
        <v>88</v>
      </c>
      <c r="C60" s="14">
        <f>7.2*3.2</f>
        <v>23.04</v>
      </c>
      <c r="D60" s="15" t="s">
        <v>17</v>
      </c>
      <c r="E60" s="16"/>
      <c r="F60" s="16">
        <f t="shared" si="7"/>
        <v>0</v>
      </c>
      <c r="G60" s="15"/>
    </row>
    <row r="61" ht="25" customHeight="1" spans="1:7">
      <c r="A61" s="8">
        <v>6</v>
      </c>
      <c r="B61" s="13" t="s">
        <v>89</v>
      </c>
      <c r="C61" s="21">
        <f>3.82*2.1</f>
        <v>8.022</v>
      </c>
      <c r="D61" s="15" t="s">
        <v>17</v>
      </c>
      <c r="E61" s="16"/>
      <c r="F61" s="16">
        <f t="shared" si="7"/>
        <v>0</v>
      </c>
      <c r="G61" s="15"/>
    </row>
    <row r="62" ht="25" customHeight="1" spans="1:7">
      <c r="A62" s="8">
        <v>7</v>
      </c>
      <c r="B62" s="13" t="s">
        <v>90</v>
      </c>
      <c r="C62" s="14">
        <v>56.5</v>
      </c>
      <c r="D62" s="15" t="s">
        <v>17</v>
      </c>
      <c r="E62" s="16"/>
      <c r="F62" s="16">
        <f t="shared" ref="F62:F73" si="8">E62*C62</f>
        <v>0</v>
      </c>
      <c r="G62" s="15"/>
    </row>
    <row r="63" ht="25" customHeight="1" spans="1:7">
      <c r="A63" s="8">
        <v>8</v>
      </c>
      <c r="B63" s="13" t="s">
        <v>28</v>
      </c>
      <c r="C63" s="14">
        <f>C62*2</f>
        <v>113</v>
      </c>
      <c r="D63" s="15" t="s">
        <v>17</v>
      </c>
      <c r="E63" s="16"/>
      <c r="F63" s="16">
        <f t="shared" si="8"/>
        <v>0</v>
      </c>
      <c r="G63" s="15" t="s">
        <v>26</v>
      </c>
    </row>
    <row r="64" ht="25" customHeight="1" spans="1:7">
      <c r="A64" s="8">
        <v>9</v>
      </c>
      <c r="B64" s="13" t="s">
        <v>91</v>
      </c>
      <c r="C64" s="14">
        <v>20.9</v>
      </c>
      <c r="D64" s="15" t="s">
        <v>17</v>
      </c>
      <c r="E64" s="16"/>
      <c r="F64" s="16">
        <f t="shared" si="8"/>
        <v>0</v>
      </c>
      <c r="G64" s="15"/>
    </row>
    <row r="65" customFormat="1" ht="25" customHeight="1" spans="1:7">
      <c r="A65" s="8">
        <v>10</v>
      </c>
      <c r="B65" s="13" t="s">
        <v>92</v>
      </c>
      <c r="C65" s="14">
        <v>18.4</v>
      </c>
      <c r="D65" s="15" t="s">
        <v>14</v>
      </c>
      <c r="E65" s="16"/>
      <c r="F65" s="16">
        <f t="shared" si="8"/>
        <v>0</v>
      </c>
      <c r="G65" s="15"/>
    </row>
    <row r="66" s="2" customFormat="1" ht="25" customHeight="1" spans="1:7">
      <c r="A66" s="8">
        <v>11</v>
      </c>
      <c r="B66" s="13" t="s">
        <v>76</v>
      </c>
      <c r="C66" s="14">
        <f>C63</f>
        <v>113</v>
      </c>
      <c r="D66" s="15" t="s">
        <v>17</v>
      </c>
      <c r="E66" s="16"/>
      <c r="F66" s="16">
        <f t="shared" si="8"/>
        <v>0</v>
      </c>
      <c r="G66" s="15" t="s">
        <v>93</v>
      </c>
    </row>
    <row r="67" s="2" customFormat="1" ht="25" customHeight="1" spans="1:7">
      <c r="A67" s="8">
        <v>12</v>
      </c>
      <c r="B67" s="13" t="s">
        <v>78</v>
      </c>
      <c r="C67" s="14">
        <f>C66</f>
        <v>113</v>
      </c>
      <c r="D67" s="15" t="s">
        <v>17</v>
      </c>
      <c r="E67" s="16"/>
      <c r="F67" s="16">
        <f t="shared" si="8"/>
        <v>0</v>
      </c>
      <c r="G67" s="15" t="s">
        <v>30</v>
      </c>
    </row>
    <row r="68" ht="25" customHeight="1" spans="1:7">
      <c r="A68" s="8">
        <v>13</v>
      </c>
      <c r="B68" s="13" t="s">
        <v>94</v>
      </c>
      <c r="C68" s="14">
        <f>24*2</f>
        <v>48</v>
      </c>
      <c r="D68" s="15" t="s">
        <v>14</v>
      </c>
      <c r="E68" s="16"/>
      <c r="F68" s="16">
        <f t="shared" si="8"/>
        <v>0</v>
      </c>
      <c r="G68" s="15"/>
    </row>
    <row r="69" ht="25" customHeight="1" spans="1:7">
      <c r="A69" s="8">
        <v>14</v>
      </c>
      <c r="B69" s="13" t="s">
        <v>95</v>
      </c>
      <c r="C69" s="14">
        <f>C58</f>
        <v>12.1</v>
      </c>
      <c r="D69" s="15" t="s">
        <v>17</v>
      </c>
      <c r="E69" s="16"/>
      <c r="F69" s="16">
        <f t="shared" si="8"/>
        <v>0</v>
      </c>
      <c r="G69" s="15"/>
    </row>
    <row r="70" ht="42" customHeight="1" spans="1:7">
      <c r="A70" s="8">
        <v>15</v>
      </c>
      <c r="B70" s="13" t="s">
        <v>39</v>
      </c>
      <c r="C70" s="15">
        <v>4</v>
      </c>
      <c r="D70" s="15" t="s">
        <v>40</v>
      </c>
      <c r="E70" s="16"/>
      <c r="F70" s="16">
        <f t="shared" si="8"/>
        <v>0</v>
      </c>
      <c r="G70" s="15" t="s">
        <v>41</v>
      </c>
    </row>
    <row r="71" ht="26" customHeight="1" spans="1:7">
      <c r="A71" s="8">
        <v>16</v>
      </c>
      <c r="B71" s="13" t="s">
        <v>42</v>
      </c>
      <c r="C71" s="15">
        <v>4</v>
      </c>
      <c r="D71" s="15" t="s">
        <v>43</v>
      </c>
      <c r="E71" s="16"/>
      <c r="F71" s="16">
        <f t="shared" si="8"/>
        <v>0</v>
      </c>
      <c r="G71" s="15"/>
    </row>
    <row r="72" ht="25" customHeight="1" spans="1:7">
      <c r="A72" s="8">
        <v>17</v>
      </c>
      <c r="B72" s="13" t="s">
        <v>96</v>
      </c>
      <c r="C72" s="14">
        <v>4</v>
      </c>
      <c r="D72" s="15" t="s">
        <v>46</v>
      </c>
      <c r="E72" s="16"/>
      <c r="F72" s="16">
        <f t="shared" si="8"/>
        <v>0</v>
      </c>
      <c r="G72" s="15"/>
    </row>
    <row r="73" ht="25" customHeight="1" spans="1:7">
      <c r="A73" s="8">
        <v>18</v>
      </c>
      <c r="B73" s="13" t="s">
        <v>47</v>
      </c>
      <c r="C73" s="14">
        <v>2</v>
      </c>
      <c r="D73" s="15" t="s">
        <v>46</v>
      </c>
      <c r="E73" s="16"/>
      <c r="F73" s="16">
        <f t="shared" si="8"/>
        <v>0</v>
      </c>
      <c r="G73" s="15"/>
    </row>
    <row r="74" ht="25" customHeight="1" spans="1:7">
      <c r="A74" s="8">
        <v>19</v>
      </c>
      <c r="B74" s="13" t="s">
        <v>48</v>
      </c>
      <c r="C74" s="14">
        <v>175.1</v>
      </c>
      <c r="D74" s="15" t="s">
        <v>14</v>
      </c>
      <c r="E74" s="16"/>
      <c r="F74" s="16">
        <f>C74*E74</f>
        <v>0</v>
      </c>
      <c r="G74" s="15" t="s">
        <v>49</v>
      </c>
    </row>
    <row r="75" ht="25" customHeight="1" spans="1:7">
      <c r="A75" s="8">
        <v>20</v>
      </c>
      <c r="B75" s="13" t="s">
        <v>50</v>
      </c>
      <c r="C75" s="14">
        <v>56</v>
      </c>
      <c r="D75" s="15" t="s">
        <v>14</v>
      </c>
      <c r="E75" s="16"/>
      <c r="F75" s="16">
        <f>C75*E75</f>
        <v>0</v>
      </c>
      <c r="G75" s="15"/>
    </row>
    <row r="76" ht="25" customHeight="1" spans="1:7">
      <c r="A76" s="8">
        <v>21</v>
      </c>
      <c r="B76" s="13" t="s">
        <v>51</v>
      </c>
      <c r="C76" s="14">
        <v>16</v>
      </c>
      <c r="D76" s="15" t="s">
        <v>19</v>
      </c>
      <c r="E76" s="16"/>
      <c r="F76" s="16">
        <f t="shared" ref="F76:F79" si="9">E76*C76</f>
        <v>0</v>
      </c>
      <c r="G76" s="15"/>
    </row>
    <row r="77" ht="25" customHeight="1" spans="1:7">
      <c r="A77" s="8">
        <v>22</v>
      </c>
      <c r="B77" s="13" t="s">
        <v>52</v>
      </c>
      <c r="C77" s="14">
        <v>24</v>
      </c>
      <c r="D77" s="15" t="s">
        <v>14</v>
      </c>
      <c r="E77" s="16"/>
      <c r="F77" s="16">
        <f t="shared" si="9"/>
        <v>0</v>
      </c>
      <c r="G77" s="15"/>
    </row>
    <row r="78" ht="25" customHeight="1" spans="1:7">
      <c r="A78" s="8">
        <v>23</v>
      </c>
      <c r="B78" s="13" t="s">
        <v>53</v>
      </c>
      <c r="C78" s="14">
        <v>2</v>
      </c>
      <c r="D78" s="15" t="s">
        <v>19</v>
      </c>
      <c r="E78" s="16"/>
      <c r="F78" s="16">
        <f t="shared" si="9"/>
        <v>0</v>
      </c>
      <c r="G78" s="15"/>
    </row>
    <row r="79" customFormat="1" ht="25" customHeight="1" spans="1:7">
      <c r="A79" s="8">
        <v>24</v>
      </c>
      <c r="B79" s="13" t="s">
        <v>79</v>
      </c>
      <c r="C79" s="21">
        <v>1</v>
      </c>
      <c r="D79" s="15" t="s">
        <v>11</v>
      </c>
      <c r="E79" s="16"/>
      <c r="F79" s="16">
        <f t="shared" si="9"/>
        <v>0</v>
      </c>
      <c r="G79" s="15"/>
    </row>
    <row r="80" customFormat="1" ht="25" customHeight="1" spans="1:7">
      <c r="A80" s="8">
        <v>25</v>
      </c>
      <c r="B80" s="13" t="s">
        <v>62</v>
      </c>
      <c r="C80" s="14">
        <v>29.6</v>
      </c>
      <c r="D80" s="15" t="s">
        <v>17</v>
      </c>
      <c r="E80" s="16"/>
      <c r="F80" s="16">
        <f t="shared" ref="F80:F85" si="10">E80*C80</f>
        <v>0</v>
      </c>
      <c r="G80" s="15" t="s">
        <v>63</v>
      </c>
    </row>
    <row r="81" customFormat="1" ht="25" customHeight="1" spans="1:7">
      <c r="A81" s="8">
        <v>26</v>
      </c>
      <c r="B81" s="13" t="s">
        <v>81</v>
      </c>
      <c r="C81" s="14">
        <v>1</v>
      </c>
      <c r="D81" s="14" t="s">
        <v>11</v>
      </c>
      <c r="E81" s="16"/>
      <c r="F81" s="16">
        <f t="shared" si="10"/>
        <v>0</v>
      </c>
      <c r="G81" s="15"/>
    </row>
    <row r="82" customFormat="1" ht="25" customHeight="1" spans="1:7">
      <c r="A82" s="8">
        <v>27</v>
      </c>
      <c r="B82" s="13" t="s">
        <v>97</v>
      </c>
      <c r="C82" s="14">
        <v>184</v>
      </c>
      <c r="D82" s="14" t="s">
        <v>67</v>
      </c>
      <c r="E82" s="16"/>
      <c r="F82" s="16">
        <f t="shared" si="10"/>
        <v>0</v>
      </c>
      <c r="G82" s="15" t="s">
        <v>98</v>
      </c>
    </row>
    <row r="83" customFormat="1" ht="25" customHeight="1" spans="1:7">
      <c r="A83" s="8">
        <v>28</v>
      </c>
      <c r="B83" s="13" t="s">
        <v>99</v>
      </c>
      <c r="C83" s="14">
        <v>2</v>
      </c>
      <c r="D83" s="14" t="s">
        <v>100</v>
      </c>
      <c r="E83" s="16"/>
      <c r="F83" s="16">
        <f t="shared" si="10"/>
        <v>0</v>
      </c>
      <c r="G83" s="15" t="s">
        <v>68</v>
      </c>
    </row>
    <row r="84" customFormat="1" ht="25" customHeight="1" spans="1:7">
      <c r="A84" s="8">
        <v>29</v>
      </c>
      <c r="B84" s="13" t="s">
        <v>69</v>
      </c>
      <c r="C84" s="14">
        <v>1</v>
      </c>
      <c r="D84" s="14" t="s">
        <v>11</v>
      </c>
      <c r="E84" s="16"/>
      <c r="F84" s="16">
        <f t="shared" si="10"/>
        <v>0</v>
      </c>
      <c r="G84" s="15"/>
    </row>
    <row r="85" customFormat="1" ht="25" customHeight="1" spans="1:7">
      <c r="A85" s="8">
        <v>30</v>
      </c>
      <c r="B85" s="13" t="s">
        <v>101</v>
      </c>
      <c r="C85" s="14">
        <v>1</v>
      </c>
      <c r="D85" s="14" t="s">
        <v>11</v>
      </c>
      <c r="E85" s="16"/>
      <c r="F85" s="16">
        <f t="shared" si="10"/>
        <v>0</v>
      </c>
      <c r="G85" s="15" t="s">
        <v>71</v>
      </c>
    </row>
    <row r="86" customFormat="1" ht="25" customHeight="1" spans="1:7">
      <c r="A86" s="17"/>
      <c r="B86" s="18" t="s">
        <v>72</v>
      </c>
      <c r="C86" s="19"/>
      <c r="D86" s="19"/>
      <c r="E86" s="20"/>
      <c r="F86" s="20">
        <f>SUM(F56:F85)</f>
        <v>0</v>
      </c>
      <c r="G86" s="18"/>
    </row>
    <row r="87" s="1" customFormat="1" ht="25" customHeight="1" spans="1:7">
      <c r="A87" s="7" t="s">
        <v>102</v>
      </c>
      <c r="B87" s="9" t="s">
        <v>103</v>
      </c>
      <c r="C87" s="10"/>
      <c r="D87" s="11"/>
      <c r="E87" s="12"/>
      <c r="F87" s="12"/>
      <c r="G87" s="11"/>
    </row>
    <row r="88" s="1" customFormat="1" ht="25" customHeight="1" spans="1:7">
      <c r="A88" s="8">
        <v>1</v>
      </c>
      <c r="B88" s="13" t="s">
        <v>104</v>
      </c>
      <c r="C88" s="14">
        <v>2.2</v>
      </c>
      <c r="D88" s="15" t="s">
        <v>17</v>
      </c>
      <c r="E88" s="16"/>
      <c r="F88" s="16">
        <f t="shared" ref="F88:F90" si="11">E88*C88</f>
        <v>0</v>
      </c>
      <c r="G88" s="23"/>
    </row>
    <row r="89" s="1" customFormat="1" ht="25" customHeight="1" spans="1:7">
      <c r="A89" s="8">
        <v>2</v>
      </c>
      <c r="B89" s="13" t="s">
        <v>105</v>
      </c>
      <c r="C89" s="14">
        <f>C88</f>
        <v>2.2</v>
      </c>
      <c r="D89" s="15" t="s">
        <v>17</v>
      </c>
      <c r="E89" s="16"/>
      <c r="F89" s="16">
        <f t="shared" si="11"/>
        <v>0</v>
      </c>
      <c r="G89" s="15" t="s">
        <v>106</v>
      </c>
    </row>
    <row r="90" s="1" customFormat="1" ht="25" customHeight="1" spans="1:7">
      <c r="A90" s="8">
        <v>3</v>
      </c>
      <c r="B90" s="13" t="s">
        <v>107</v>
      </c>
      <c r="C90" s="14">
        <v>1</v>
      </c>
      <c r="D90" s="15" t="s">
        <v>108</v>
      </c>
      <c r="E90" s="16"/>
      <c r="F90" s="16">
        <f t="shared" si="11"/>
        <v>0</v>
      </c>
      <c r="G90" s="15"/>
    </row>
    <row r="91" s="1" customFormat="1" ht="25" customHeight="1" spans="1:7">
      <c r="A91" s="8">
        <v>4</v>
      </c>
      <c r="B91" s="13" t="s">
        <v>109</v>
      </c>
      <c r="C91" s="14">
        <f>C89</f>
        <v>2.2</v>
      </c>
      <c r="D91" s="15" t="s">
        <v>17</v>
      </c>
      <c r="E91" s="16"/>
      <c r="F91" s="16">
        <f t="shared" ref="F91:F96" si="12">E91*C91</f>
        <v>0</v>
      </c>
      <c r="G91" s="15"/>
    </row>
    <row r="92" s="1" customFormat="1" ht="25" customHeight="1" spans="1:7">
      <c r="A92" s="8">
        <v>5</v>
      </c>
      <c r="B92" s="13" t="s">
        <v>110</v>
      </c>
      <c r="C92" s="14">
        <v>1</v>
      </c>
      <c r="D92" s="15" t="s">
        <v>19</v>
      </c>
      <c r="E92" s="16"/>
      <c r="F92" s="16">
        <f t="shared" si="12"/>
        <v>0</v>
      </c>
      <c r="G92" s="15"/>
    </row>
    <row r="93" ht="25" customHeight="1" spans="1:7">
      <c r="A93" s="8">
        <v>6</v>
      </c>
      <c r="B93" s="13" t="s">
        <v>111</v>
      </c>
      <c r="C93" s="14">
        <v>1</v>
      </c>
      <c r="D93" s="15" t="s">
        <v>19</v>
      </c>
      <c r="E93" s="16"/>
      <c r="F93" s="16">
        <f t="shared" si="12"/>
        <v>0</v>
      </c>
      <c r="G93" s="15"/>
    </row>
    <row r="94" ht="25" customHeight="1" spans="1:7">
      <c r="A94" s="8">
        <v>7</v>
      </c>
      <c r="B94" s="13" t="s">
        <v>112</v>
      </c>
      <c r="C94" s="14">
        <v>1</v>
      </c>
      <c r="D94" s="14" t="s">
        <v>11</v>
      </c>
      <c r="E94" s="16"/>
      <c r="F94" s="16">
        <f t="shared" si="12"/>
        <v>0</v>
      </c>
      <c r="G94" s="15" t="s">
        <v>113</v>
      </c>
    </row>
    <row r="95" ht="25" customHeight="1" spans="1:7">
      <c r="A95" s="8">
        <v>8</v>
      </c>
      <c r="B95" s="13" t="s">
        <v>114</v>
      </c>
      <c r="C95" s="14">
        <v>1</v>
      </c>
      <c r="D95" s="15" t="s">
        <v>19</v>
      </c>
      <c r="E95" s="16"/>
      <c r="F95" s="16">
        <f t="shared" si="12"/>
        <v>0</v>
      </c>
      <c r="G95" s="15" t="s">
        <v>115</v>
      </c>
    </row>
    <row r="96" ht="25" customHeight="1" spans="1:7">
      <c r="A96" s="8">
        <v>9</v>
      </c>
      <c r="B96" s="13" t="s">
        <v>87</v>
      </c>
      <c r="C96" s="14">
        <v>4</v>
      </c>
      <c r="D96" s="15" t="s">
        <v>19</v>
      </c>
      <c r="E96" s="16"/>
      <c r="F96" s="16">
        <f t="shared" si="12"/>
        <v>0</v>
      </c>
      <c r="G96" s="15"/>
    </row>
    <row r="97" ht="25" customHeight="1" spans="1:7">
      <c r="A97" s="8">
        <v>10</v>
      </c>
      <c r="B97" s="13" t="s">
        <v>116</v>
      </c>
      <c r="C97" s="14">
        <f>3.4*2.8</f>
        <v>9.52</v>
      </c>
      <c r="D97" s="15" t="s">
        <v>17</v>
      </c>
      <c r="E97" s="16"/>
      <c r="F97" s="16">
        <f t="shared" ref="F96:F105" si="13">E97*C97</f>
        <v>0</v>
      </c>
      <c r="G97" s="15" t="s">
        <v>117</v>
      </c>
    </row>
    <row r="98" ht="25" customHeight="1" spans="1:7">
      <c r="A98" s="8">
        <v>11</v>
      </c>
      <c r="B98" s="13" t="s">
        <v>118</v>
      </c>
      <c r="C98" s="14">
        <f>1.2*2.8</f>
        <v>3.36</v>
      </c>
      <c r="D98" s="14" t="s">
        <v>17</v>
      </c>
      <c r="E98" s="16"/>
      <c r="F98" s="16">
        <f t="shared" si="13"/>
        <v>0</v>
      </c>
      <c r="G98" s="15" t="s">
        <v>117</v>
      </c>
    </row>
    <row r="99" ht="25" customHeight="1" spans="1:7">
      <c r="A99" s="8">
        <v>12</v>
      </c>
      <c r="B99" s="13" t="s">
        <v>119</v>
      </c>
      <c r="C99" s="14">
        <f>C97+C98</f>
        <v>12.88</v>
      </c>
      <c r="D99" s="14" t="s">
        <v>17</v>
      </c>
      <c r="E99" s="16"/>
      <c r="F99" s="16">
        <f t="shared" si="13"/>
        <v>0</v>
      </c>
      <c r="G99" s="15"/>
    </row>
    <row r="100" ht="25" customHeight="1" spans="1:7">
      <c r="A100" s="8">
        <v>13</v>
      </c>
      <c r="B100" s="13" t="s">
        <v>120</v>
      </c>
      <c r="C100" s="14">
        <v>4</v>
      </c>
      <c r="D100" s="14" t="s">
        <v>19</v>
      </c>
      <c r="E100" s="16"/>
      <c r="F100" s="16">
        <f t="shared" si="13"/>
        <v>0</v>
      </c>
      <c r="G100" s="15"/>
    </row>
    <row r="101" ht="25" customHeight="1" spans="1:7">
      <c r="A101" s="8">
        <v>14</v>
      </c>
      <c r="B101" s="13" t="s">
        <v>81</v>
      </c>
      <c r="C101" s="14">
        <v>1</v>
      </c>
      <c r="D101" s="14" t="s">
        <v>11</v>
      </c>
      <c r="E101" s="16"/>
      <c r="F101" s="16">
        <f t="shared" si="13"/>
        <v>0</v>
      </c>
      <c r="G101" s="15"/>
    </row>
    <row r="102" ht="25" customHeight="1" spans="1:7">
      <c r="A102" s="8">
        <v>15</v>
      </c>
      <c r="B102" s="13" t="s">
        <v>121</v>
      </c>
      <c r="C102" s="14">
        <v>2</v>
      </c>
      <c r="D102" s="14" t="s">
        <v>67</v>
      </c>
      <c r="E102" s="16"/>
      <c r="F102" s="16">
        <f t="shared" si="13"/>
        <v>0</v>
      </c>
      <c r="G102" s="15" t="s">
        <v>68</v>
      </c>
    </row>
    <row r="103" ht="25" customHeight="1" spans="1:7">
      <c r="A103" s="8">
        <v>16</v>
      </c>
      <c r="B103" s="13" t="s">
        <v>69</v>
      </c>
      <c r="C103" s="14">
        <v>1</v>
      </c>
      <c r="D103" s="14" t="s">
        <v>11</v>
      </c>
      <c r="E103" s="16"/>
      <c r="F103" s="16">
        <f t="shared" si="13"/>
        <v>0</v>
      </c>
      <c r="G103" s="15"/>
    </row>
    <row r="104" ht="25" customHeight="1" spans="1:7">
      <c r="A104" s="8">
        <v>17</v>
      </c>
      <c r="B104" s="13" t="s">
        <v>70</v>
      </c>
      <c r="C104" s="14">
        <v>1</v>
      </c>
      <c r="D104" s="14" t="s">
        <v>11</v>
      </c>
      <c r="E104" s="16"/>
      <c r="F104" s="16">
        <f t="shared" si="13"/>
        <v>0</v>
      </c>
      <c r="G104" s="15" t="s">
        <v>71</v>
      </c>
    </row>
    <row r="105" customFormat="1" ht="25" customHeight="1" spans="1:7">
      <c r="A105" s="17"/>
      <c r="B105" s="18" t="s">
        <v>72</v>
      </c>
      <c r="C105" s="19"/>
      <c r="D105" s="19"/>
      <c r="E105" s="20"/>
      <c r="F105" s="20">
        <f>SUM(F88:F104)</f>
        <v>0</v>
      </c>
      <c r="G105" s="18"/>
    </row>
    <row r="106" s="1" customFormat="1" ht="25" customHeight="1" spans="1:7">
      <c r="A106" s="7" t="s">
        <v>122</v>
      </c>
      <c r="B106" s="9" t="s">
        <v>123</v>
      </c>
      <c r="C106" s="10"/>
      <c r="D106" s="11"/>
      <c r="E106" s="12"/>
      <c r="F106" s="12"/>
      <c r="G106" s="11"/>
    </row>
    <row r="107" ht="25" customHeight="1" spans="1:7">
      <c r="A107" s="8">
        <v>1</v>
      </c>
      <c r="B107" s="13" t="s">
        <v>124</v>
      </c>
      <c r="C107" s="14">
        <v>4.62</v>
      </c>
      <c r="D107" s="15" t="s">
        <v>17</v>
      </c>
      <c r="E107" s="16"/>
      <c r="F107" s="16">
        <f>E107*C107</f>
        <v>0</v>
      </c>
      <c r="G107" s="15" t="s">
        <v>125</v>
      </c>
    </row>
    <row r="108" ht="25" customHeight="1" spans="1:7">
      <c r="A108" s="8">
        <v>2</v>
      </c>
      <c r="B108" s="13" t="s">
        <v>13</v>
      </c>
      <c r="C108" s="14">
        <v>2.5</v>
      </c>
      <c r="D108" s="15" t="s">
        <v>14</v>
      </c>
      <c r="E108" s="16"/>
      <c r="F108" s="16">
        <f>E108*C108</f>
        <v>0</v>
      </c>
      <c r="G108" s="15" t="s">
        <v>126</v>
      </c>
    </row>
    <row r="109" ht="25" customHeight="1" spans="1:7">
      <c r="A109" s="8">
        <v>3</v>
      </c>
      <c r="B109" s="13" t="s">
        <v>81</v>
      </c>
      <c r="C109" s="14">
        <v>1</v>
      </c>
      <c r="D109" s="14" t="s">
        <v>11</v>
      </c>
      <c r="E109" s="16"/>
      <c r="F109" s="16">
        <f t="shared" ref="F109:F112" si="14">E109*C109</f>
        <v>0</v>
      </c>
      <c r="G109" s="15"/>
    </row>
    <row r="110" ht="25" customHeight="1" spans="1:7">
      <c r="A110" s="8">
        <v>4</v>
      </c>
      <c r="B110" s="13" t="s">
        <v>66</v>
      </c>
      <c r="C110" s="14">
        <v>4</v>
      </c>
      <c r="D110" s="14" t="s">
        <v>67</v>
      </c>
      <c r="E110" s="16"/>
      <c r="F110" s="16">
        <f t="shared" si="14"/>
        <v>0</v>
      </c>
      <c r="G110" s="15" t="s">
        <v>68</v>
      </c>
    </row>
    <row r="111" ht="25" customHeight="1" spans="1:7">
      <c r="A111" s="8">
        <v>5</v>
      </c>
      <c r="B111" s="13" t="s">
        <v>69</v>
      </c>
      <c r="C111" s="14">
        <v>1</v>
      </c>
      <c r="D111" s="14" t="s">
        <v>11</v>
      </c>
      <c r="E111" s="16"/>
      <c r="F111" s="16">
        <f t="shared" si="14"/>
        <v>0</v>
      </c>
      <c r="G111" s="15"/>
    </row>
    <row r="112" ht="25" customHeight="1" spans="1:7">
      <c r="A112" s="8">
        <v>6</v>
      </c>
      <c r="B112" s="13" t="s">
        <v>70</v>
      </c>
      <c r="C112" s="14">
        <v>1</v>
      </c>
      <c r="D112" s="14" t="s">
        <v>11</v>
      </c>
      <c r="E112" s="16"/>
      <c r="F112" s="16">
        <f t="shared" si="14"/>
        <v>0</v>
      </c>
      <c r="G112" s="15" t="s">
        <v>71</v>
      </c>
    </row>
    <row r="113" customFormat="1" ht="25" customHeight="1" spans="1:7">
      <c r="A113" s="17"/>
      <c r="B113" s="18" t="s">
        <v>72</v>
      </c>
      <c r="C113" s="19"/>
      <c r="D113" s="19"/>
      <c r="E113" s="20"/>
      <c r="F113" s="20">
        <f>SUM(F107:F112)</f>
        <v>0</v>
      </c>
      <c r="G113" s="18"/>
    </row>
    <row r="114" s="1" customFormat="1" ht="25" customHeight="1" spans="1:7">
      <c r="A114" s="7" t="s">
        <v>127</v>
      </c>
      <c r="B114" s="9" t="s">
        <v>128</v>
      </c>
      <c r="C114" s="10"/>
      <c r="D114" s="11"/>
      <c r="E114" s="12"/>
      <c r="F114" s="12"/>
      <c r="G114" s="11"/>
    </row>
    <row r="115" customFormat="1" ht="25" customHeight="1" spans="1:7">
      <c r="A115" s="8">
        <v>1</v>
      </c>
      <c r="B115" s="13" t="s">
        <v>13</v>
      </c>
      <c r="C115" s="14">
        <v>2.6</v>
      </c>
      <c r="D115" s="15" t="s">
        <v>14</v>
      </c>
      <c r="E115" s="16"/>
      <c r="F115" s="16">
        <f t="shared" ref="F115:F121" si="15">E115*C115</f>
        <v>0</v>
      </c>
      <c r="G115" s="15" t="s">
        <v>129</v>
      </c>
    </row>
    <row r="116" customFormat="1" ht="25" customHeight="1" spans="1:7">
      <c r="A116" s="8">
        <v>2</v>
      </c>
      <c r="B116" s="13" t="s">
        <v>130</v>
      </c>
      <c r="C116" s="21">
        <f>3.51*2.8</f>
        <v>9.828</v>
      </c>
      <c r="D116" s="15" t="s">
        <v>17</v>
      </c>
      <c r="E116" s="16"/>
      <c r="F116" s="16">
        <f t="shared" si="15"/>
        <v>0</v>
      </c>
      <c r="G116" s="15"/>
    </row>
    <row r="117" customFormat="1" ht="25" customHeight="1" spans="1:7">
      <c r="A117" s="8">
        <v>3</v>
      </c>
      <c r="B117" s="13" t="s">
        <v>131</v>
      </c>
      <c r="C117" s="14">
        <v>1</v>
      </c>
      <c r="D117" s="15" t="s">
        <v>11</v>
      </c>
      <c r="E117" s="16"/>
      <c r="F117" s="16">
        <f t="shared" si="15"/>
        <v>0</v>
      </c>
      <c r="G117" s="15" t="s">
        <v>132</v>
      </c>
    </row>
    <row r="118" customFormat="1" ht="25" customHeight="1" spans="1:7">
      <c r="A118" s="8">
        <v>4</v>
      </c>
      <c r="B118" s="13" t="s">
        <v>62</v>
      </c>
      <c r="C118" s="14">
        <v>9.7</v>
      </c>
      <c r="D118" s="15" t="s">
        <v>17</v>
      </c>
      <c r="E118" s="16"/>
      <c r="F118" s="16">
        <f t="shared" si="15"/>
        <v>0</v>
      </c>
      <c r="G118" s="15" t="s">
        <v>63</v>
      </c>
    </row>
    <row r="119" customFormat="1" ht="25" customHeight="1" spans="1:7">
      <c r="A119" s="8">
        <v>5</v>
      </c>
      <c r="B119" s="13" t="s">
        <v>66</v>
      </c>
      <c r="C119" s="14">
        <v>8</v>
      </c>
      <c r="D119" s="14" t="s">
        <v>67</v>
      </c>
      <c r="E119" s="16"/>
      <c r="F119" s="16">
        <f t="shared" si="15"/>
        <v>0</v>
      </c>
      <c r="G119" s="15" t="s">
        <v>68</v>
      </c>
    </row>
    <row r="120" customFormat="1" ht="25" customHeight="1" spans="1:7">
      <c r="A120" s="8">
        <v>6</v>
      </c>
      <c r="B120" s="13" t="s">
        <v>69</v>
      </c>
      <c r="C120" s="14">
        <v>1</v>
      </c>
      <c r="D120" s="14" t="s">
        <v>11</v>
      </c>
      <c r="E120" s="16"/>
      <c r="F120" s="16">
        <f t="shared" si="15"/>
        <v>0</v>
      </c>
      <c r="G120" s="15"/>
    </row>
    <row r="121" customFormat="1" ht="25" customHeight="1" spans="1:7">
      <c r="A121" s="8">
        <v>7</v>
      </c>
      <c r="B121" s="13" t="s">
        <v>70</v>
      </c>
      <c r="C121" s="14">
        <v>1</v>
      </c>
      <c r="D121" s="14" t="s">
        <v>11</v>
      </c>
      <c r="E121" s="16"/>
      <c r="F121" s="16">
        <f t="shared" si="15"/>
        <v>0</v>
      </c>
      <c r="G121" s="15" t="s">
        <v>71</v>
      </c>
    </row>
    <row r="122" customFormat="1" ht="25" customHeight="1" spans="1:7">
      <c r="A122" s="17"/>
      <c r="B122" s="18" t="s">
        <v>72</v>
      </c>
      <c r="C122" s="19"/>
      <c r="D122" s="19"/>
      <c r="E122" s="20"/>
      <c r="F122" s="20">
        <f>SUM(F115:F121)</f>
        <v>0</v>
      </c>
      <c r="G122" s="18"/>
    </row>
    <row r="123" s="1" customFormat="1" ht="25" customHeight="1" spans="1:7">
      <c r="A123" s="7" t="s">
        <v>133</v>
      </c>
      <c r="B123" s="9" t="s">
        <v>134</v>
      </c>
      <c r="C123" s="10"/>
      <c r="D123" s="11"/>
      <c r="E123" s="12"/>
      <c r="F123" s="12"/>
      <c r="G123" s="11"/>
    </row>
    <row r="124" ht="25" customHeight="1" spans="1:7">
      <c r="A124" s="8">
        <v>1</v>
      </c>
      <c r="B124" s="13" t="s">
        <v>135</v>
      </c>
      <c r="C124" s="14">
        <v>1</v>
      </c>
      <c r="D124" s="15" t="s">
        <v>11</v>
      </c>
      <c r="E124" s="16"/>
      <c r="F124" s="16">
        <f>E124*C124</f>
        <v>0</v>
      </c>
      <c r="G124" s="15"/>
    </row>
    <row r="125" ht="25" customHeight="1" spans="1:7">
      <c r="A125" s="8">
        <v>2</v>
      </c>
      <c r="B125" s="13" t="s">
        <v>87</v>
      </c>
      <c r="C125" s="14">
        <v>16</v>
      </c>
      <c r="D125" s="15" t="s">
        <v>19</v>
      </c>
      <c r="E125" s="16"/>
      <c r="F125" s="16">
        <f>E125*C125</f>
        <v>0</v>
      </c>
      <c r="G125" s="15"/>
    </row>
    <row r="126" ht="25" customHeight="1" spans="1:7">
      <c r="A126" s="8">
        <v>3</v>
      </c>
      <c r="B126" s="13" t="s">
        <v>136</v>
      </c>
      <c r="C126" s="21">
        <f>30.9-2</f>
        <v>28.9</v>
      </c>
      <c r="D126" s="15" t="s">
        <v>14</v>
      </c>
      <c r="E126" s="16"/>
      <c r="F126" s="16">
        <f>E126*C126</f>
        <v>0</v>
      </c>
      <c r="G126" s="15"/>
    </row>
    <row r="127" ht="25" customHeight="1" spans="1:8">
      <c r="A127" s="8">
        <v>4</v>
      </c>
      <c r="B127" s="13" t="s">
        <v>137</v>
      </c>
      <c r="C127" s="21">
        <v>3.2</v>
      </c>
      <c r="D127" s="15" t="s">
        <v>14</v>
      </c>
      <c r="E127" s="16"/>
      <c r="F127" s="16">
        <f>E127*C127</f>
        <v>0</v>
      </c>
      <c r="G127" s="16"/>
      <c r="H127" s="15"/>
    </row>
    <row r="128" ht="25" customHeight="1" spans="1:7">
      <c r="A128" s="8">
        <v>5</v>
      </c>
      <c r="B128" s="13" t="s">
        <v>79</v>
      </c>
      <c r="C128" s="21">
        <v>1</v>
      </c>
      <c r="D128" s="15" t="s">
        <v>11</v>
      </c>
      <c r="E128" s="16"/>
      <c r="F128" s="16">
        <f t="shared" ref="F128:F135" si="16">E128*C128</f>
        <v>0</v>
      </c>
      <c r="G128" s="15"/>
    </row>
    <row r="129" ht="25" customHeight="1" spans="1:7">
      <c r="A129" s="8">
        <v>6</v>
      </c>
      <c r="B129" s="13" t="s">
        <v>138</v>
      </c>
      <c r="C129" s="14">
        <f>5.55*2.8</f>
        <v>15.54</v>
      </c>
      <c r="D129" s="15" t="s">
        <v>17</v>
      </c>
      <c r="E129" s="16"/>
      <c r="F129" s="16">
        <f t="shared" si="16"/>
        <v>0</v>
      </c>
      <c r="G129" s="15"/>
    </row>
    <row r="130" ht="25" customHeight="1" spans="1:7">
      <c r="A130" s="8">
        <v>7</v>
      </c>
      <c r="B130" s="13" t="s">
        <v>139</v>
      </c>
      <c r="C130" s="14">
        <f>2.8*6</f>
        <v>16.8</v>
      </c>
      <c r="D130" s="15" t="s">
        <v>14</v>
      </c>
      <c r="E130" s="16"/>
      <c r="F130" s="16">
        <f t="shared" si="16"/>
        <v>0</v>
      </c>
      <c r="G130" s="15"/>
    </row>
    <row r="131" ht="25" customHeight="1" spans="1:7">
      <c r="A131" s="8">
        <v>8</v>
      </c>
      <c r="B131" s="13" t="s">
        <v>140</v>
      </c>
      <c r="C131" s="14">
        <f>16.2*2.8+7.2*1.2</f>
        <v>54</v>
      </c>
      <c r="D131" s="15" t="s">
        <v>17</v>
      </c>
      <c r="E131" s="16"/>
      <c r="F131" s="16">
        <f t="shared" si="16"/>
        <v>0</v>
      </c>
      <c r="G131" s="15" t="s">
        <v>141</v>
      </c>
    </row>
    <row r="132" ht="25" customHeight="1" spans="1:7">
      <c r="A132" s="8">
        <v>9</v>
      </c>
      <c r="B132" s="13" t="s">
        <v>142</v>
      </c>
      <c r="C132" s="14">
        <f>7*2.8+7.2</f>
        <v>26.8</v>
      </c>
      <c r="D132" s="15" t="s">
        <v>14</v>
      </c>
      <c r="E132" s="16"/>
      <c r="F132" s="16">
        <f t="shared" si="16"/>
        <v>0</v>
      </c>
      <c r="G132" s="15"/>
    </row>
    <row r="133" ht="25" customHeight="1" spans="1:7">
      <c r="A133" s="8">
        <v>10</v>
      </c>
      <c r="B133" s="13" t="s">
        <v>143</v>
      </c>
      <c r="C133" s="14">
        <f>C126</f>
        <v>28.9</v>
      </c>
      <c r="D133" s="15" t="s">
        <v>14</v>
      </c>
      <c r="E133" s="16"/>
      <c r="F133" s="16">
        <f t="shared" si="16"/>
        <v>0</v>
      </c>
      <c r="G133" s="15"/>
    </row>
    <row r="134" ht="25" customHeight="1" spans="1:7">
      <c r="A134" s="8">
        <v>11</v>
      </c>
      <c r="B134" s="13" t="s">
        <v>144</v>
      </c>
      <c r="C134" s="14">
        <v>4.9</v>
      </c>
      <c r="D134" s="15" t="s">
        <v>14</v>
      </c>
      <c r="E134" s="16"/>
      <c r="F134" s="16">
        <f t="shared" si="16"/>
        <v>0</v>
      </c>
      <c r="G134" s="15" t="s">
        <v>145</v>
      </c>
    </row>
    <row r="135" ht="25" customHeight="1" spans="1:7">
      <c r="A135" s="8">
        <v>12</v>
      </c>
      <c r="B135" s="13" t="s">
        <v>146</v>
      </c>
      <c r="C135" s="14">
        <v>4</v>
      </c>
      <c r="D135" s="15" t="s">
        <v>61</v>
      </c>
      <c r="E135" s="16"/>
      <c r="F135" s="16">
        <f t="shared" si="16"/>
        <v>0</v>
      </c>
      <c r="G135" s="15"/>
    </row>
    <row r="136" ht="25" customHeight="1" spans="1:7">
      <c r="A136" s="8">
        <v>13</v>
      </c>
      <c r="B136" s="13" t="s">
        <v>48</v>
      </c>
      <c r="C136" s="14">
        <v>64.8</v>
      </c>
      <c r="D136" s="15" t="s">
        <v>14</v>
      </c>
      <c r="E136" s="16"/>
      <c r="F136" s="16">
        <f>C136*E136</f>
        <v>0</v>
      </c>
      <c r="G136" s="15" t="s">
        <v>49</v>
      </c>
    </row>
    <row r="137" ht="25" customHeight="1" spans="1:7">
      <c r="A137" s="8">
        <v>14</v>
      </c>
      <c r="B137" s="13" t="s">
        <v>50</v>
      </c>
      <c r="C137" s="14">
        <v>19.4</v>
      </c>
      <c r="D137" s="15" t="s">
        <v>14</v>
      </c>
      <c r="E137" s="16"/>
      <c r="F137" s="16">
        <f>C137*E137</f>
        <v>0</v>
      </c>
      <c r="G137" s="15"/>
    </row>
    <row r="138" ht="25" customHeight="1" spans="1:7">
      <c r="A138" s="8">
        <v>15</v>
      </c>
      <c r="B138" s="13" t="s">
        <v>51</v>
      </c>
      <c r="C138" s="14">
        <f>C125</f>
        <v>16</v>
      </c>
      <c r="D138" s="15" t="s">
        <v>19</v>
      </c>
      <c r="E138" s="16"/>
      <c r="F138" s="16">
        <f>E138*C138</f>
        <v>0</v>
      </c>
      <c r="G138" s="15"/>
    </row>
    <row r="139" ht="25" customHeight="1" spans="1:7">
      <c r="A139" s="8">
        <v>16</v>
      </c>
      <c r="B139" s="13" t="s">
        <v>147</v>
      </c>
      <c r="C139" s="14">
        <v>1</v>
      </c>
      <c r="D139" s="15" t="s">
        <v>11</v>
      </c>
      <c r="E139" s="16"/>
      <c r="F139" s="16">
        <f>E139*C139</f>
        <v>0</v>
      </c>
      <c r="G139" s="15" t="s">
        <v>148</v>
      </c>
    </row>
    <row r="140" ht="25" customHeight="1" spans="1:6">
      <c r="A140" s="8">
        <v>17</v>
      </c>
      <c r="B140" s="13" t="s">
        <v>149</v>
      </c>
      <c r="C140" s="14">
        <v>15.2</v>
      </c>
      <c r="D140" s="15" t="s">
        <v>14</v>
      </c>
      <c r="E140" s="16"/>
      <c r="F140" s="16">
        <f>E140*C140</f>
        <v>0</v>
      </c>
    </row>
    <row r="141" ht="25" customHeight="1" spans="1:7">
      <c r="A141" s="8">
        <v>18</v>
      </c>
      <c r="B141" s="13" t="s">
        <v>54</v>
      </c>
      <c r="C141" s="14">
        <v>2</v>
      </c>
      <c r="D141" s="15" t="s">
        <v>14</v>
      </c>
      <c r="E141" s="16"/>
      <c r="F141" s="16">
        <f>C141*E141</f>
        <v>0</v>
      </c>
      <c r="G141" s="15"/>
    </row>
    <row r="142" ht="25" customHeight="1" spans="1:7">
      <c r="A142" s="8">
        <v>19</v>
      </c>
      <c r="B142" s="13" t="s">
        <v>55</v>
      </c>
      <c r="C142" s="14">
        <v>2</v>
      </c>
      <c r="D142" s="15" t="s">
        <v>14</v>
      </c>
      <c r="E142" s="16"/>
      <c r="F142" s="16">
        <f>C142*E142</f>
        <v>0</v>
      </c>
      <c r="G142" s="15"/>
    </row>
    <row r="143" ht="25" customHeight="1" spans="1:7">
      <c r="A143" s="8">
        <v>20</v>
      </c>
      <c r="B143" s="13" t="s">
        <v>150</v>
      </c>
      <c r="C143" s="14">
        <v>1</v>
      </c>
      <c r="D143" s="15" t="s">
        <v>19</v>
      </c>
      <c r="E143" s="16"/>
      <c r="F143" s="16">
        <f>E143*C143</f>
        <v>0</v>
      </c>
      <c r="G143" s="15"/>
    </row>
    <row r="144" customFormat="1" ht="25" customHeight="1" spans="1:7">
      <c r="A144" s="8">
        <v>21</v>
      </c>
      <c r="B144" s="13" t="s">
        <v>151</v>
      </c>
      <c r="C144" s="14">
        <v>1</v>
      </c>
      <c r="D144" s="15" t="s">
        <v>61</v>
      </c>
      <c r="E144" s="16"/>
      <c r="F144" s="16">
        <f>E144*C144</f>
        <v>0</v>
      </c>
      <c r="G144" s="15"/>
    </row>
    <row r="145" customFormat="1" ht="25" customHeight="1" spans="1:7">
      <c r="A145" s="8">
        <v>22</v>
      </c>
      <c r="B145" s="13" t="s">
        <v>62</v>
      </c>
      <c r="C145" s="14">
        <v>59</v>
      </c>
      <c r="D145" s="15" t="s">
        <v>17</v>
      </c>
      <c r="E145" s="16"/>
      <c r="F145" s="16">
        <f t="shared" ref="F145:F149" si="17">E145*C145</f>
        <v>0</v>
      </c>
      <c r="G145" s="15" t="s">
        <v>63</v>
      </c>
    </row>
    <row r="146" customFormat="1" ht="25" customHeight="1" spans="1:7">
      <c r="A146" s="8">
        <v>23</v>
      </c>
      <c r="B146" s="13" t="s">
        <v>81</v>
      </c>
      <c r="C146" s="14">
        <v>1</v>
      </c>
      <c r="D146" s="14" t="s">
        <v>11</v>
      </c>
      <c r="E146" s="16"/>
      <c r="F146" s="16">
        <f t="shared" si="17"/>
        <v>0</v>
      </c>
      <c r="G146" s="15"/>
    </row>
    <row r="147" customFormat="1" ht="25" customHeight="1" spans="1:7">
      <c r="A147" s="8">
        <v>24</v>
      </c>
      <c r="B147" s="13" t="s">
        <v>66</v>
      </c>
      <c r="C147" s="14">
        <v>4</v>
      </c>
      <c r="D147" s="14" t="s">
        <v>67</v>
      </c>
      <c r="E147" s="16"/>
      <c r="F147" s="16">
        <f t="shared" si="17"/>
        <v>0</v>
      </c>
      <c r="G147" s="15" t="s">
        <v>68</v>
      </c>
    </row>
    <row r="148" customFormat="1" ht="25" customHeight="1" spans="1:7">
      <c r="A148" s="8">
        <v>25</v>
      </c>
      <c r="B148" s="13" t="s">
        <v>69</v>
      </c>
      <c r="C148" s="14">
        <v>1</v>
      </c>
      <c r="D148" s="14" t="s">
        <v>11</v>
      </c>
      <c r="E148" s="16"/>
      <c r="F148" s="16">
        <f t="shared" si="17"/>
        <v>0</v>
      </c>
      <c r="G148" s="15"/>
    </row>
    <row r="149" customFormat="1" ht="25" customHeight="1" spans="1:7">
      <c r="A149" s="8">
        <v>26</v>
      </c>
      <c r="B149" s="13" t="s">
        <v>70</v>
      </c>
      <c r="C149" s="14">
        <v>1</v>
      </c>
      <c r="D149" s="14" t="s">
        <v>11</v>
      </c>
      <c r="E149" s="16"/>
      <c r="F149" s="16">
        <f t="shared" si="17"/>
        <v>0</v>
      </c>
      <c r="G149" s="15" t="s">
        <v>71</v>
      </c>
    </row>
    <row r="150" customFormat="1" ht="25" customHeight="1" spans="1:7">
      <c r="A150" s="8"/>
      <c r="B150" s="13"/>
      <c r="C150" s="14"/>
      <c r="D150" s="14"/>
      <c r="E150" s="16"/>
      <c r="F150" s="20">
        <f>SUM(F124:F149)</f>
        <v>0</v>
      </c>
      <c r="G150" s="15"/>
    </row>
    <row r="151" ht="25" customHeight="1" spans="1:7">
      <c r="A151" s="24" t="s">
        <v>152</v>
      </c>
      <c r="B151" s="24"/>
      <c r="C151" s="8"/>
      <c r="D151" s="8"/>
      <c r="E151" s="16"/>
      <c r="F151" s="20">
        <v>0</v>
      </c>
      <c r="G151" s="15"/>
    </row>
    <row r="152" ht="25" customHeight="1" spans="1:7">
      <c r="A152" s="24" t="s">
        <v>153</v>
      </c>
      <c r="B152" s="24"/>
      <c r="C152" s="8"/>
      <c r="D152" s="8"/>
      <c r="E152" s="16"/>
      <c r="F152" s="20"/>
      <c r="G152" s="15"/>
    </row>
    <row r="153" ht="25" customHeight="1" spans="1:7">
      <c r="A153" s="24" t="s">
        <v>154</v>
      </c>
      <c r="B153" s="24"/>
      <c r="C153" s="8"/>
      <c r="D153" s="8"/>
      <c r="E153" s="16"/>
      <c r="F153" s="20"/>
      <c r="G153" s="15" t="s">
        <v>155</v>
      </c>
    </row>
    <row r="154" ht="25" customHeight="1" spans="1:7">
      <c r="A154" s="24" t="s">
        <v>156</v>
      </c>
      <c r="B154" s="24"/>
      <c r="C154" s="8"/>
      <c r="D154" s="8"/>
      <c r="E154" s="16"/>
      <c r="F154" s="20">
        <v>0</v>
      </c>
      <c r="G154" s="15"/>
    </row>
    <row r="155" ht="25" customHeight="1" spans="1:7">
      <c r="A155" s="25" t="s">
        <v>157</v>
      </c>
      <c r="B155" s="25"/>
      <c r="C155" s="25"/>
      <c r="D155" s="25"/>
      <c r="E155" s="25"/>
      <c r="F155" s="25"/>
      <c r="G155" s="25"/>
    </row>
    <row r="156" ht="25" customHeight="1" spans="1:7">
      <c r="A156" s="26" t="s">
        <v>158</v>
      </c>
      <c r="B156" s="26"/>
      <c r="C156" s="26"/>
      <c r="D156" s="26"/>
      <c r="E156" s="26"/>
      <c r="F156" s="26"/>
      <c r="G156" s="26"/>
    </row>
    <row r="157" ht="25" customHeight="1"/>
    <row r="158" ht="25" customHeight="1"/>
    <row r="159" ht="25" customHeight="1"/>
    <row r="179" s="4" customFormat="1" spans="1:7">
      <c r="A179" s="5"/>
      <c r="B179" s="5"/>
      <c r="C179" s="5"/>
      <c r="D179" s="5"/>
      <c r="E179" s="5"/>
      <c r="F179" s="5"/>
      <c r="G179" s="5"/>
    </row>
    <row r="194" ht="57.75" customHeight="1"/>
    <row r="195" ht="57.75" customHeight="1"/>
  </sheetData>
  <mergeCells count="7">
    <mergeCell ref="A1:G1"/>
    <mergeCell ref="A151:B151"/>
    <mergeCell ref="A152:B152"/>
    <mergeCell ref="A153:B153"/>
    <mergeCell ref="A154:B154"/>
    <mergeCell ref="A155:G155"/>
    <mergeCell ref="A156:G156"/>
  </mergeCells>
  <pageMargins left="0.590277777777778" right="0.590277777777778" top="0.590277777777778" bottom="0.590277777777778" header="0.298611111111111" footer="0.298611111111111"/>
  <pageSetup paperSize="9" scale="82" fitToHeight="0" orientation="landscape" horizontalDpi="60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gyb1</cp:lastModifiedBy>
  <dcterms:created xsi:type="dcterms:W3CDTF">2014-03-27T02:55:00Z</dcterms:created>
  <cp:lastPrinted>2015-01-19T05:59:00Z</cp:lastPrinted>
  <dcterms:modified xsi:type="dcterms:W3CDTF">2023-10-24T01:03:44Z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0A00AF6458C1467A96C6CB5D09EAEF28_13</vt:lpwstr>
  </property>
</Properties>
</file>