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1162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Sheet1!$A:$G</definedName>
  </definedNames>
  <calcPr calcId="144525"/>
</workbook>
</file>

<file path=xl/sharedStrings.xml><?xml version="1.0" encoding="utf-8"?>
<sst xmlns="http://schemas.openxmlformats.org/spreadsheetml/2006/main" count="241" uniqueCount="144">
  <si>
    <t>报 价 表</t>
  </si>
  <si>
    <t>序号</t>
  </si>
  <si>
    <t>项目名称</t>
  </si>
  <si>
    <t>数量</t>
  </si>
  <si>
    <t>单位</t>
  </si>
  <si>
    <t>综合单价</t>
  </si>
  <si>
    <t>合计（元）</t>
  </si>
  <si>
    <t>备注</t>
  </si>
  <si>
    <t>一</t>
  </si>
  <si>
    <t>拆除工程</t>
  </si>
  <si>
    <t>拆除天花铝扣板</t>
  </si>
  <si>
    <t>㎡</t>
  </si>
  <si>
    <t>拆除墙面纸巾盒、干手机、绿植、指引标识等</t>
  </si>
  <si>
    <t>项</t>
  </si>
  <si>
    <t>拆除洗手盆及银镜</t>
  </si>
  <si>
    <t>组</t>
  </si>
  <si>
    <t>拆除洗手盆龙头及角阀</t>
  </si>
  <si>
    <t>拆除小便斗</t>
  </si>
  <si>
    <t>个</t>
  </si>
  <si>
    <t>拆除小便斗隔断</t>
  </si>
  <si>
    <t>拆除墙面排气扇</t>
  </si>
  <si>
    <t>拆除坐便器及角阀</t>
  </si>
  <si>
    <t>拆除脚踏式冲水阀</t>
  </si>
  <si>
    <t>拆除厕间隔断</t>
  </si>
  <si>
    <t>拆除墙面瓷砖</t>
  </si>
  <si>
    <t>拆除地面瓷砖及灰沙层</t>
  </si>
  <si>
    <t>地面沉池开挖：深400mm</t>
  </si>
  <si>
    <t>渣土清理装袋</t>
  </si>
  <si>
    <t>袋</t>
  </si>
  <si>
    <t>小计</t>
  </si>
  <si>
    <t>二</t>
  </si>
  <si>
    <t>水电及排污工程</t>
  </si>
  <si>
    <t>强电配线 BV-1.5</t>
  </si>
  <si>
    <t>米</t>
  </si>
  <si>
    <t>国标</t>
  </si>
  <si>
    <t>强电配线 BV-2.5</t>
  </si>
  <si>
    <t>强电线路PVC保护管材布施</t>
  </si>
  <si>
    <t>开关、插座面板（含底座）</t>
  </si>
  <si>
    <t>PVC给水管道 DN32</t>
  </si>
  <si>
    <t>PVC给水管道 DN25</t>
  </si>
  <si>
    <t>PVC排水管道 DN110</t>
  </si>
  <si>
    <t>PVC排水管道 DN75</t>
  </si>
  <si>
    <t>水电安装人工</t>
  </si>
  <si>
    <t>工日</t>
  </si>
  <si>
    <t>三</t>
  </si>
  <si>
    <t>天花工程</t>
  </si>
  <si>
    <t>消防管道及设备保护费用</t>
  </si>
  <si>
    <t>吊防潮石膏板造型天花</t>
  </si>
  <si>
    <t>天花灯槽造型</t>
  </si>
  <si>
    <t>检查口制作</t>
  </si>
  <si>
    <t>只</t>
  </si>
  <si>
    <t>批刮防潮腻子二遍</t>
  </si>
  <si>
    <t>内外墙防潮腻子粉</t>
  </si>
  <si>
    <t>立邦静味防潮乳胶漆二遍：材料</t>
  </si>
  <si>
    <t>材料</t>
  </si>
  <si>
    <t>打磨扫漆人工：二遍</t>
  </si>
  <si>
    <t>人工</t>
  </si>
  <si>
    <t>灯槽安装香槟金不锈钢：宽200mm</t>
  </si>
  <si>
    <t>安装圆形LED筒灯</t>
  </si>
  <si>
    <t>安装双头方形LED筒灯</t>
  </si>
  <si>
    <t>安装LED灯带</t>
  </si>
  <si>
    <t>天花上开外墙排气扇孔</t>
  </si>
  <si>
    <t>PVC排气管道φ160</t>
  </si>
  <si>
    <t>安装600*150天花条形强力排气扇</t>
  </si>
  <si>
    <t>天花消防设备石膏板开孔</t>
  </si>
  <si>
    <t>四</t>
  </si>
  <si>
    <t>墙面工程</t>
  </si>
  <si>
    <t>120厚灰砂砖封隔墙</t>
  </si>
  <si>
    <t>水泥砂浆批荡</t>
  </si>
  <si>
    <t>单开门贴膜保护费用</t>
  </si>
  <si>
    <t>单开门更换不锈钢把手及门锁</t>
  </si>
  <si>
    <t>窗户贴膜保护费用</t>
  </si>
  <si>
    <t>排气扇孔洞封堵</t>
  </si>
  <si>
    <t>贴400*800墙砖</t>
  </si>
  <si>
    <t>抗倍特板包管道</t>
  </si>
  <si>
    <t>黑色铝合金收口线条</t>
  </si>
  <si>
    <t>包管道活动检修口制作</t>
  </si>
  <si>
    <t>五</t>
  </si>
  <si>
    <t>地面工程</t>
  </si>
  <si>
    <t>沉池底部水泥沙浆找平</t>
  </si>
  <si>
    <t>沉池刷防水层</t>
  </si>
  <si>
    <t>建筑余料回填沉池：深350mm</t>
  </si>
  <si>
    <t>地面水泥砂浆找平：厚80mm</t>
  </si>
  <si>
    <t>地面刷防水层：二次防水</t>
  </si>
  <si>
    <t>混凝土浇筑厕间地台：高150mm</t>
  </si>
  <si>
    <t>贴800*800地砖</t>
  </si>
  <si>
    <t>304不锈钢排水槽：深50mm</t>
  </si>
  <si>
    <t>不锈钢排水槽安装</t>
  </si>
  <si>
    <t>304不锈钢地漏</t>
  </si>
  <si>
    <t>六</t>
  </si>
  <si>
    <t>卫浴及饰面工程</t>
  </si>
  <si>
    <t>造型镜安装（上下藏LED灯带）</t>
  </si>
  <si>
    <t>岩板洗手盆台面：高200mm</t>
  </si>
  <si>
    <t>陶瓷洗手盆安装</t>
  </si>
  <si>
    <t>抗倍特板洗手盆柜：高400mm</t>
  </si>
  <si>
    <t>洗手盆不锈钢红外感应水龙头</t>
  </si>
  <si>
    <t>材料、安装</t>
  </si>
  <si>
    <t>洗手盆不锈钢角阀</t>
  </si>
  <si>
    <t>洗手盆600mm软管</t>
  </si>
  <si>
    <t>条</t>
  </si>
  <si>
    <t>不锈钢大卷纸盒安装</t>
  </si>
  <si>
    <t>烘干机</t>
  </si>
  <si>
    <t>304不锈钢水龙头</t>
  </si>
  <si>
    <t>墙面仿真植物盆栽安装</t>
  </si>
  <si>
    <t>抗倍特置物层板安装：宽180mm</t>
  </si>
  <si>
    <t>置物层板黑色铝合金收口线条</t>
  </si>
  <si>
    <t>抗倍特小便斗隔断安装：1200*450mm</t>
  </si>
  <si>
    <t>扇</t>
  </si>
  <si>
    <t>小便斗隔断黑色铝合金收口线条</t>
  </si>
  <si>
    <t>冲水指引标识牌</t>
  </si>
  <si>
    <t>不锈钢小便斗红外感应器</t>
  </si>
  <si>
    <t>挂墙式小便斗安装</t>
  </si>
  <si>
    <t>小便斗不锈钢角阀及软管</t>
  </si>
  <si>
    <t>厕间抗倍特隔断安装</t>
  </si>
  <si>
    <t>厕间隔断黑色铝合金收口线条</t>
  </si>
  <si>
    <t>厕间隔断门</t>
  </si>
  <si>
    <t>付</t>
  </si>
  <si>
    <t>厕间带红绿开关指示锁安装</t>
  </si>
  <si>
    <t>厕间蹲厕/坐厕指引牌</t>
  </si>
  <si>
    <t>厕间高压洗地水枪</t>
  </si>
  <si>
    <t>水箱式坐便器安装</t>
  </si>
  <si>
    <t>坐便器不锈钢角阀及软管</t>
  </si>
  <si>
    <t>蹲便器安装</t>
  </si>
  <si>
    <t>蹲便器不锈钢角阀及软管</t>
  </si>
  <si>
    <t>蹲便器脚踏式冲水阀安装</t>
  </si>
  <si>
    <t>不锈钢扶手安装 φ32mm</t>
  </si>
  <si>
    <t>根</t>
  </si>
  <si>
    <t>不锈钢小纸巾盒安装</t>
  </si>
  <si>
    <t>不锈钢挂衣钩安装</t>
  </si>
  <si>
    <t>七</t>
  </si>
  <si>
    <t>综合部分</t>
  </si>
  <si>
    <t>材料运费</t>
  </si>
  <si>
    <t>场地卫生清理、清洁</t>
  </si>
  <si>
    <t>地板保护：保护膜</t>
  </si>
  <si>
    <t>垃圾装车外运处置</t>
  </si>
  <si>
    <t>车</t>
  </si>
  <si>
    <t>文明、安全施工，脚手架措施费</t>
  </si>
  <si>
    <t>直接费</t>
  </si>
  <si>
    <t>工程管理费</t>
  </si>
  <si>
    <t>税金</t>
  </si>
  <si>
    <t>增值税发票</t>
  </si>
  <si>
    <t>工程金额含税合计</t>
  </si>
  <si>
    <t>以上报价含材料、施工、安装，含增值税普通发票；不含清单外装饰品。</t>
  </si>
  <si>
    <t>报价：                                          联系人：                              手机：</t>
  </si>
</sst>
</file>

<file path=xl/styles.xml><?xml version="1.0" encoding="utf-8"?>
<styleSheet xmlns="http://schemas.openxmlformats.org/spreadsheetml/2006/main">
  <numFmts count="5">
    <numFmt numFmtId="176" formatCode="0.00;[Red]0.00"/>
    <numFmt numFmtId="177" formatCode="_-&quot;￥&quot;* #,##0.00_-;\-&quot;￥&quot;* #,##0.00_-;_-&quot;￥&quot;* &quot;-&quot;??_-;_-@_-"/>
    <numFmt numFmtId="178" formatCode="_-* #,##0_-;\-* #,##0_-;_-* &quot;-&quot;_-;_-@_-"/>
    <numFmt numFmtId="179" formatCode="_-* #,##0.00_-;\-* #,##0.00_-;_-* &quot;-&quot;??_-;_-@_-"/>
    <numFmt numFmtId="180" formatCode="_-&quot;￥&quot;* #,##0_-;\-&quot;￥&quot;* #,##0_-;_-&quot;￥&quot;* &quot;-&quot;_-;_-@_-"/>
  </numFmts>
  <fonts count="23">
    <font>
      <sz val="12"/>
      <name val="宋体"/>
      <charset val="134"/>
    </font>
    <font>
      <sz val="14"/>
      <name val="宋体"/>
      <charset val="134"/>
    </font>
    <font>
      <b/>
      <sz val="36"/>
      <name val="楷体_GB2312"/>
      <charset val="134"/>
    </font>
    <font>
      <b/>
      <sz val="14"/>
      <name val="宋体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8"/>
      <color theme="3"/>
      <name val="宋体"/>
      <charset val="134"/>
      <scheme val="major"/>
    </font>
    <font>
      <u/>
      <sz val="11"/>
      <color rgb="FF0000FF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</fonts>
  <fills count="32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80" fontId="0" fillId="0" borderId="0" applyFont="0" applyFill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5" fillId="20" borderId="5" applyNumberFormat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3" borderId="6" applyNumberFormat="0" applyFont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7" fillId="27" borderId="7" applyNumberFormat="0" applyAlignment="0" applyProtection="0">
      <alignment vertical="center"/>
    </xf>
    <xf numFmtId="0" fontId="18" fillId="27" borderId="5" applyNumberFormat="0" applyAlignment="0" applyProtection="0">
      <alignment vertical="center"/>
    </xf>
    <xf numFmtId="0" fontId="19" fillId="30" borderId="8" applyNumberFormat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Protection="1">
      <alignment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>
      <alignment vertical="center"/>
    </xf>
    <xf numFmtId="0" fontId="2" fillId="0" borderId="0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vertical="center"/>
    </xf>
    <xf numFmtId="0" fontId="1" fillId="0" borderId="1" xfId="0" applyNumberFormat="1" applyFont="1" applyFill="1" applyBorder="1" applyAlignment="1" applyProtection="1">
      <alignment vertical="center"/>
    </xf>
    <xf numFmtId="0" fontId="1" fillId="0" borderId="1" xfId="0" applyFont="1" applyFill="1" applyBorder="1" applyAlignment="1" applyProtection="1">
      <alignment vertical="center"/>
    </xf>
    <xf numFmtId="176" fontId="1" fillId="0" borderId="1" xfId="0" applyNumberFormat="1" applyFont="1" applyFill="1" applyBorder="1" applyAlignment="1" applyProtection="1">
      <alignment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left" vertical="center"/>
    </xf>
    <xf numFmtId="0" fontId="1" fillId="0" borderId="0" xfId="0" applyFont="1" applyFill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92CDDC"/>
      <color rgb="0092D05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57"/>
  <sheetViews>
    <sheetView tabSelected="1" zoomScale="90" zoomScaleNormal="90" zoomScaleSheetLayoutView="60" workbookViewId="0">
      <selection activeCell="E72" sqref="E72:E111"/>
    </sheetView>
  </sheetViews>
  <sheetFormatPr defaultColWidth="9" defaultRowHeight="18.75" outlineLevelCol="6"/>
  <cols>
    <col min="1" max="1" width="6.8" style="3" customWidth="1"/>
    <col min="2" max="2" width="42.5" style="3" customWidth="1"/>
    <col min="3" max="4" width="10.625" style="3" customWidth="1"/>
    <col min="5" max="6" width="15.625" style="3" customWidth="1"/>
    <col min="7" max="7" width="35.8333333333333" style="3" customWidth="1"/>
    <col min="8" max="16384" width="9" style="3"/>
  </cols>
  <sheetData>
    <row r="1" s="1" customFormat="1" ht="68" customHeight="1" spans="1:7">
      <c r="A1" s="4" t="s">
        <v>0</v>
      </c>
      <c r="B1" s="4"/>
      <c r="C1" s="4"/>
      <c r="D1" s="4"/>
      <c r="E1" s="4"/>
      <c r="F1" s="4"/>
      <c r="G1" s="4"/>
    </row>
    <row r="2" s="1" customFormat="1" ht="25" customHeight="1" spans="1:7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</row>
    <row r="3" s="1" customFormat="1" ht="24.95" customHeight="1" spans="1:7">
      <c r="A3" s="5" t="s">
        <v>8</v>
      </c>
      <c r="B3" s="6" t="s">
        <v>9</v>
      </c>
      <c r="C3" s="7"/>
      <c r="D3" s="8"/>
      <c r="E3" s="9"/>
      <c r="F3" s="9"/>
      <c r="G3" s="8"/>
    </row>
    <row r="4" ht="25" customHeight="1" spans="1:7">
      <c r="A4" s="10">
        <v>1</v>
      </c>
      <c r="B4" s="11" t="s">
        <v>10</v>
      </c>
      <c r="C4" s="12">
        <v>19.9</v>
      </c>
      <c r="D4" s="13" t="s">
        <v>11</v>
      </c>
      <c r="E4" s="14"/>
      <c r="F4" s="14">
        <f t="shared" ref="F4:F18" si="0">E4*C4</f>
        <v>0</v>
      </c>
      <c r="G4" s="13"/>
    </row>
    <row r="5" ht="37.5" spans="1:7">
      <c r="A5" s="10">
        <v>2</v>
      </c>
      <c r="B5" s="11" t="s">
        <v>12</v>
      </c>
      <c r="C5" s="12">
        <v>1</v>
      </c>
      <c r="D5" s="13" t="s">
        <v>13</v>
      </c>
      <c r="E5" s="14"/>
      <c r="F5" s="14">
        <f t="shared" si="0"/>
        <v>0</v>
      </c>
      <c r="G5" s="13"/>
    </row>
    <row r="6" ht="25" customHeight="1" spans="1:7">
      <c r="A6" s="10">
        <v>3</v>
      </c>
      <c r="B6" s="11" t="s">
        <v>14</v>
      </c>
      <c r="C6" s="12">
        <v>1</v>
      </c>
      <c r="D6" s="13" t="s">
        <v>15</v>
      </c>
      <c r="E6" s="14"/>
      <c r="F6" s="14">
        <f t="shared" si="0"/>
        <v>0</v>
      </c>
      <c r="G6" s="13"/>
    </row>
    <row r="7" ht="25" customHeight="1" spans="1:7">
      <c r="A7" s="10">
        <v>4</v>
      </c>
      <c r="B7" s="11" t="s">
        <v>16</v>
      </c>
      <c r="C7" s="12">
        <v>2</v>
      </c>
      <c r="D7" s="13" t="s">
        <v>15</v>
      </c>
      <c r="E7" s="14"/>
      <c r="F7" s="14">
        <f t="shared" si="0"/>
        <v>0</v>
      </c>
      <c r="G7" s="13"/>
    </row>
    <row r="8" ht="25" customHeight="1" spans="1:7">
      <c r="A8" s="10">
        <v>5</v>
      </c>
      <c r="B8" s="11" t="s">
        <v>17</v>
      </c>
      <c r="C8" s="12">
        <v>5</v>
      </c>
      <c r="D8" s="13" t="s">
        <v>18</v>
      </c>
      <c r="E8" s="14"/>
      <c r="F8" s="14">
        <f t="shared" si="0"/>
        <v>0</v>
      </c>
      <c r="G8" s="13"/>
    </row>
    <row r="9" ht="25" customHeight="1" spans="1:7">
      <c r="A9" s="10">
        <v>6</v>
      </c>
      <c r="B9" s="11" t="s">
        <v>19</v>
      </c>
      <c r="C9" s="12">
        <v>4</v>
      </c>
      <c r="D9" s="13" t="s">
        <v>18</v>
      </c>
      <c r="E9" s="14"/>
      <c r="F9" s="14">
        <f t="shared" si="0"/>
        <v>0</v>
      </c>
      <c r="G9" s="13"/>
    </row>
    <row r="10" ht="25" customHeight="1" spans="1:7">
      <c r="A10" s="10">
        <v>7</v>
      </c>
      <c r="B10" s="11" t="s">
        <v>20</v>
      </c>
      <c r="C10" s="12">
        <v>1</v>
      </c>
      <c r="D10" s="13" t="s">
        <v>18</v>
      </c>
      <c r="E10" s="14"/>
      <c r="F10" s="14">
        <f t="shared" si="0"/>
        <v>0</v>
      </c>
      <c r="G10" s="13"/>
    </row>
    <row r="11" ht="25" customHeight="1" spans="1:7">
      <c r="A11" s="10">
        <v>8</v>
      </c>
      <c r="B11" s="11" t="s">
        <v>21</v>
      </c>
      <c r="C11" s="12">
        <v>1</v>
      </c>
      <c r="D11" s="13" t="s">
        <v>15</v>
      </c>
      <c r="E11" s="14"/>
      <c r="F11" s="14">
        <f t="shared" si="0"/>
        <v>0</v>
      </c>
      <c r="G11" s="13"/>
    </row>
    <row r="12" ht="25" customHeight="1" spans="1:7">
      <c r="A12" s="10">
        <v>9</v>
      </c>
      <c r="B12" s="11" t="s">
        <v>22</v>
      </c>
      <c r="C12" s="12">
        <v>3</v>
      </c>
      <c r="D12" s="13" t="s">
        <v>18</v>
      </c>
      <c r="E12" s="14"/>
      <c r="F12" s="14">
        <f t="shared" si="0"/>
        <v>0</v>
      </c>
      <c r="G12" s="13"/>
    </row>
    <row r="13" ht="25" customHeight="1" spans="1:7">
      <c r="A13" s="10">
        <v>10</v>
      </c>
      <c r="B13" s="11" t="s">
        <v>23</v>
      </c>
      <c r="C13" s="12">
        <f>7.3*2</f>
        <v>14.6</v>
      </c>
      <c r="D13" s="13" t="s">
        <v>11</v>
      </c>
      <c r="E13" s="14"/>
      <c r="F13" s="14">
        <f t="shared" si="0"/>
        <v>0</v>
      </c>
      <c r="G13" s="13"/>
    </row>
    <row r="14" ht="25" customHeight="1" spans="1:7">
      <c r="A14" s="10">
        <v>11</v>
      </c>
      <c r="B14" s="11" t="s">
        <v>24</v>
      </c>
      <c r="C14" s="12">
        <f>24.4*3.3</f>
        <v>80.52</v>
      </c>
      <c r="D14" s="13" t="s">
        <v>11</v>
      </c>
      <c r="E14" s="14"/>
      <c r="F14" s="14">
        <f t="shared" si="0"/>
        <v>0</v>
      </c>
      <c r="G14" s="13"/>
    </row>
    <row r="15" ht="25" customHeight="1" spans="1:7">
      <c r="A15" s="10">
        <v>12</v>
      </c>
      <c r="B15" s="11" t="s">
        <v>25</v>
      </c>
      <c r="C15" s="12">
        <v>19.9</v>
      </c>
      <c r="D15" s="13" t="s">
        <v>11</v>
      </c>
      <c r="E15" s="14"/>
      <c r="F15" s="14">
        <f t="shared" si="0"/>
        <v>0</v>
      </c>
      <c r="G15" s="13"/>
    </row>
    <row r="16" ht="25" customHeight="1" spans="1:7">
      <c r="A16" s="10">
        <v>13</v>
      </c>
      <c r="B16" s="11" t="s">
        <v>26</v>
      </c>
      <c r="C16" s="12">
        <f>C15</f>
        <v>19.9</v>
      </c>
      <c r="D16" s="13" t="s">
        <v>11</v>
      </c>
      <c r="E16" s="14"/>
      <c r="F16" s="14">
        <f t="shared" si="0"/>
        <v>0</v>
      </c>
      <c r="G16" s="13"/>
    </row>
    <row r="17" customFormat="1" ht="25" customHeight="1" spans="1:7">
      <c r="A17" s="10">
        <v>14</v>
      </c>
      <c r="B17" s="11" t="s">
        <v>27</v>
      </c>
      <c r="C17" s="12">
        <v>98</v>
      </c>
      <c r="D17" s="13" t="s">
        <v>28</v>
      </c>
      <c r="E17" s="14"/>
      <c r="F17" s="14">
        <f t="shared" si="0"/>
        <v>0</v>
      </c>
      <c r="G17" s="13"/>
    </row>
    <row r="18" customFormat="1" ht="25" customHeight="1" spans="1:7">
      <c r="A18" s="10"/>
      <c r="B18" s="15" t="s">
        <v>29</v>
      </c>
      <c r="C18" s="12"/>
      <c r="D18" s="13"/>
      <c r="E18" s="14"/>
      <c r="F18" s="16"/>
      <c r="G18" s="13"/>
    </row>
    <row r="19" s="1" customFormat="1" ht="24.95" customHeight="1" spans="1:7">
      <c r="A19" s="5" t="s">
        <v>30</v>
      </c>
      <c r="B19" s="6" t="s">
        <v>31</v>
      </c>
      <c r="C19" s="7"/>
      <c r="D19" s="8"/>
      <c r="E19" s="9"/>
      <c r="F19" s="9"/>
      <c r="G19" s="8"/>
    </row>
    <row r="20" ht="25" customHeight="1" spans="1:7">
      <c r="A20" s="10">
        <v>1</v>
      </c>
      <c r="B20" s="11" t="s">
        <v>32</v>
      </c>
      <c r="C20" s="12">
        <v>267.6</v>
      </c>
      <c r="D20" s="13" t="s">
        <v>33</v>
      </c>
      <c r="E20" s="14"/>
      <c r="F20" s="14">
        <f t="shared" ref="F20:F30" si="1">C20*E20</f>
        <v>0</v>
      </c>
      <c r="G20" s="13" t="s">
        <v>34</v>
      </c>
    </row>
    <row r="21" ht="25" customHeight="1" spans="1:7">
      <c r="A21" s="10">
        <v>2</v>
      </c>
      <c r="B21" s="11" t="s">
        <v>35</v>
      </c>
      <c r="C21" s="12">
        <v>536.9</v>
      </c>
      <c r="D21" s="13" t="s">
        <v>33</v>
      </c>
      <c r="E21" s="14"/>
      <c r="F21" s="14">
        <f t="shared" si="1"/>
        <v>0</v>
      </c>
      <c r="G21" s="13" t="s">
        <v>34</v>
      </c>
    </row>
    <row r="22" ht="25" customHeight="1" spans="1:7">
      <c r="A22" s="10">
        <v>3</v>
      </c>
      <c r="B22" s="11" t="s">
        <v>36</v>
      </c>
      <c r="C22" s="12">
        <v>119.4</v>
      </c>
      <c r="D22" s="13" t="s">
        <v>33</v>
      </c>
      <c r="E22" s="14"/>
      <c r="F22" s="14">
        <f t="shared" si="1"/>
        <v>0</v>
      </c>
      <c r="G22" s="13"/>
    </row>
    <row r="23" ht="25" customHeight="1" spans="1:7">
      <c r="A23" s="10">
        <v>4</v>
      </c>
      <c r="B23" s="11" t="s">
        <v>37</v>
      </c>
      <c r="C23" s="12">
        <v>6</v>
      </c>
      <c r="D23" s="13" t="s">
        <v>18</v>
      </c>
      <c r="E23" s="14"/>
      <c r="F23" s="14">
        <f t="shared" si="1"/>
        <v>0</v>
      </c>
      <c r="G23" s="13"/>
    </row>
    <row r="24" ht="25" customHeight="1" spans="1:7">
      <c r="A24" s="10">
        <v>5</v>
      </c>
      <c r="B24" s="11" t="s">
        <v>38</v>
      </c>
      <c r="C24" s="12">
        <v>41.6</v>
      </c>
      <c r="D24" s="13" t="s">
        <v>33</v>
      </c>
      <c r="E24" s="14"/>
      <c r="F24" s="14">
        <f t="shared" si="1"/>
        <v>0</v>
      </c>
      <c r="G24" s="13"/>
    </row>
    <row r="25" ht="25" customHeight="1" spans="1:7">
      <c r="A25" s="10">
        <v>6</v>
      </c>
      <c r="B25" s="11" t="s">
        <v>39</v>
      </c>
      <c r="C25" s="12">
        <v>32.4</v>
      </c>
      <c r="D25" s="13" t="s">
        <v>33</v>
      </c>
      <c r="E25" s="14"/>
      <c r="F25" s="14">
        <f t="shared" si="1"/>
        <v>0</v>
      </c>
      <c r="G25" s="13"/>
    </row>
    <row r="26" ht="25" customHeight="1" spans="1:7">
      <c r="A26" s="10">
        <v>7</v>
      </c>
      <c r="B26" s="11" t="s">
        <v>40</v>
      </c>
      <c r="C26" s="12">
        <v>24.7</v>
      </c>
      <c r="D26" s="13" t="s">
        <v>33</v>
      </c>
      <c r="E26" s="14"/>
      <c r="F26" s="14">
        <f t="shared" si="1"/>
        <v>0</v>
      </c>
      <c r="G26" s="13"/>
    </row>
    <row r="27" ht="25" customHeight="1" spans="1:7">
      <c r="A27" s="10">
        <v>8</v>
      </c>
      <c r="B27" s="11" t="s">
        <v>41</v>
      </c>
      <c r="C27" s="12">
        <v>13.6</v>
      </c>
      <c r="D27" s="13" t="s">
        <v>33</v>
      </c>
      <c r="E27" s="14"/>
      <c r="F27" s="14">
        <f t="shared" si="1"/>
        <v>0</v>
      </c>
      <c r="G27" s="13"/>
    </row>
    <row r="28" ht="25" customHeight="1" spans="1:7">
      <c r="A28" s="10">
        <v>9</v>
      </c>
      <c r="B28" s="11" t="s">
        <v>42</v>
      </c>
      <c r="C28" s="12">
        <v>6</v>
      </c>
      <c r="D28" s="13" t="s">
        <v>43</v>
      </c>
      <c r="E28" s="14"/>
      <c r="F28" s="14">
        <f t="shared" si="1"/>
        <v>0</v>
      </c>
      <c r="G28" s="13"/>
    </row>
    <row r="29" ht="25" customHeight="1" spans="1:7">
      <c r="A29" s="10"/>
      <c r="B29" s="15" t="s">
        <v>29</v>
      </c>
      <c r="C29" s="12"/>
      <c r="D29" s="13"/>
      <c r="E29" s="14"/>
      <c r="F29" s="16"/>
      <c r="G29" s="13"/>
    </row>
    <row r="30" s="1" customFormat="1" ht="24.95" customHeight="1" spans="1:7">
      <c r="A30" s="5" t="s">
        <v>44</v>
      </c>
      <c r="B30" s="6" t="s">
        <v>45</v>
      </c>
      <c r="C30" s="7"/>
      <c r="D30" s="8"/>
      <c r="E30" s="9"/>
      <c r="F30" s="9"/>
      <c r="G30" s="8"/>
    </row>
    <row r="31" ht="25" customHeight="1" spans="1:7">
      <c r="A31" s="10">
        <v>1</v>
      </c>
      <c r="B31" s="11" t="s">
        <v>46</v>
      </c>
      <c r="C31" s="12">
        <v>1</v>
      </c>
      <c r="D31" s="13" t="s">
        <v>13</v>
      </c>
      <c r="E31" s="14"/>
      <c r="F31" s="14">
        <f t="shared" ref="F31:F45" si="2">E31*C31</f>
        <v>0</v>
      </c>
      <c r="G31" s="13"/>
    </row>
    <row r="32" ht="25" customHeight="1" spans="1:7">
      <c r="A32" s="10">
        <v>2</v>
      </c>
      <c r="B32" s="11" t="s">
        <v>47</v>
      </c>
      <c r="C32" s="12">
        <f>C16</f>
        <v>19.9</v>
      </c>
      <c r="D32" s="13" t="s">
        <v>11</v>
      </c>
      <c r="E32" s="14"/>
      <c r="F32" s="14">
        <f t="shared" si="2"/>
        <v>0</v>
      </c>
      <c r="G32" s="13"/>
    </row>
    <row r="33" ht="25" customHeight="1" spans="1:7">
      <c r="A33" s="10">
        <v>3</v>
      </c>
      <c r="B33" s="11" t="s">
        <v>48</v>
      </c>
      <c r="C33" s="12">
        <f>9.8+4.8</f>
        <v>14.6</v>
      </c>
      <c r="D33" s="13" t="s">
        <v>33</v>
      </c>
      <c r="E33" s="14"/>
      <c r="F33" s="14">
        <f t="shared" si="2"/>
        <v>0</v>
      </c>
      <c r="G33" s="13"/>
    </row>
    <row r="34" ht="25" customHeight="1" spans="1:7">
      <c r="A34" s="10">
        <v>4</v>
      </c>
      <c r="B34" s="11" t="s">
        <v>49</v>
      </c>
      <c r="C34" s="12">
        <v>1</v>
      </c>
      <c r="D34" s="13" t="s">
        <v>50</v>
      </c>
      <c r="E34" s="14"/>
      <c r="F34" s="14">
        <f t="shared" si="2"/>
        <v>0</v>
      </c>
      <c r="G34" s="13"/>
    </row>
    <row r="35" ht="25" customHeight="1" spans="1:7">
      <c r="A35" s="10">
        <v>5</v>
      </c>
      <c r="B35" s="11" t="s">
        <v>51</v>
      </c>
      <c r="C35" s="12">
        <f>C32+C33*0.4</f>
        <v>25.74</v>
      </c>
      <c r="D35" s="13" t="s">
        <v>11</v>
      </c>
      <c r="E35" s="14"/>
      <c r="F35" s="14">
        <f t="shared" si="2"/>
        <v>0</v>
      </c>
      <c r="G35" s="13" t="s">
        <v>52</v>
      </c>
    </row>
    <row r="36" ht="25" customHeight="1" spans="1:7">
      <c r="A36" s="10">
        <v>6</v>
      </c>
      <c r="B36" s="11" t="s">
        <v>53</v>
      </c>
      <c r="C36" s="12">
        <f>C35</f>
        <v>25.74</v>
      </c>
      <c r="D36" s="13" t="s">
        <v>11</v>
      </c>
      <c r="E36" s="14"/>
      <c r="F36" s="14">
        <f t="shared" si="2"/>
        <v>0</v>
      </c>
      <c r="G36" s="13" t="s">
        <v>54</v>
      </c>
    </row>
    <row r="37" ht="25" customHeight="1" spans="1:7">
      <c r="A37" s="10">
        <v>7</v>
      </c>
      <c r="B37" s="11" t="s">
        <v>55</v>
      </c>
      <c r="C37" s="12">
        <f>C35</f>
        <v>25.74</v>
      </c>
      <c r="D37" s="13" t="s">
        <v>11</v>
      </c>
      <c r="E37" s="14"/>
      <c r="F37" s="14">
        <f t="shared" si="2"/>
        <v>0</v>
      </c>
      <c r="G37" s="13" t="s">
        <v>56</v>
      </c>
    </row>
    <row r="38" ht="25" customHeight="1" spans="1:7">
      <c r="A38" s="10">
        <v>8</v>
      </c>
      <c r="B38" s="11" t="s">
        <v>57</v>
      </c>
      <c r="C38" s="12">
        <v>4.8</v>
      </c>
      <c r="D38" s="13" t="s">
        <v>33</v>
      </c>
      <c r="E38" s="14"/>
      <c r="F38" s="14">
        <f t="shared" si="2"/>
        <v>0</v>
      </c>
      <c r="G38" s="13"/>
    </row>
    <row r="39" ht="25" customHeight="1" spans="1:7">
      <c r="A39" s="10">
        <v>9</v>
      </c>
      <c r="B39" s="11" t="s">
        <v>58</v>
      </c>
      <c r="C39" s="12">
        <f>8+4</f>
        <v>12</v>
      </c>
      <c r="D39" s="13" t="s">
        <v>18</v>
      </c>
      <c r="E39" s="14"/>
      <c r="F39" s="14">
        <f t="shared" si="2"/>
        <v>0</v>
      </c>
      <c r="G39" s="13"/>
    </row>
    <row r="40" ht="25" customHeight="1" spans="1:7">
      <c r="A40" s="10">
        <v>10</v>
      </c>
      <c r="B40" s="11" t="s">
        <v>59</v>
      </c>
      <c r="C40" s="12">
        <v>4</v>
      </c>
      <c r="D40" s="13" t="s">
        <v>15</v>
      </c>
      <c r="E40" s="14"/>
      <c r="F40" s="14">
        <f t="shared" si="2"/>
        <v>0</v>
      </c>
      <c r="G40" s="13"/>
    </row>
    <row r="41" ht="25" customHeight="1" spans="1:7">
      <c r="A41" s="10">
        <v>11</v>
      </c>
      <c r="B41" s="11" t="s">
        <v>60</v>
      </c>
      <c r="C41" s="12">
        <v>9.8</v>
      </c>
      <c r="D41" s="13" t="s">
        <v>33</v>
      </c>
      <c r="E41" s="14"/>
      <c r="F41" s="14">
        <f t="shared" si="2"/>
        <v>0</v>
      </c>
      <c r="G41" s="13"/>
    </row>
    <row r="42" ht="25" customHeight="1" spans="1:7">
      <c r="A42" s="10">
        <v>12</v>
      </c>
      <c r="B42" s="11" t="s">
        <v>61</v>
      </c>
      <c r="C42" s="12">
        <v>2</v>
      </c>
      <c r="D42" s="13" t="s">
        <v>18</v>
      </c>
      <c r="E42" s="14"/>
      <c r="F42" s="14">
        <f t="shared" si="2"/>
        <v>0</v>
      </c>
      <c r="G42" s="13"/>
    </row>
    <row r="43" ht="25" customHeight="1" spans="1:7">
      <c r="A43" s="10">
        <v>13</v>
      </c>
      <c r="B43" s="11" t="s">
        <v>62</v>
      </c>
      <c r="C43" s="12">
        <f>2.7+4.6</f>
        <v>7.3</v>
      </c>
      <c r="D43" s="13" t="s">
        <v>33</v>
      </c>
      <c r="E43" s="14"/>
      <c r="F43" s="14">
        <f t="shared" si="2"/>
        <v>0</v>
      </c>
      <c r="G43" s="13"/>
    </row>
    <row r="44" ht="25" customHeight="1" spans="1:7">
      <c r="A44" s="10">
        <v>14</v>
      </c>
      <c r="B44" s="11" t="s">
        <v>63</v>
      </c>
      <c r="C44" s="12">
        <v>5</v>
      </c>
      <c r="D44" s="13" t="s">
        <v>18</v>
      </c>
      <c r="E44" s="14"/>
      <c r="F44" s="14">
        <f t="shared" si="2"/>
        <v>0</v>
      </c>
      <c r="G44" s="13"/>
    </row>
    <row r="45" ht="25" customHeight="1" spans="1:7">
      <c r="A45" s="10">
        <v>15</v>
      </c>
      <c r="B45" s="11" t="s">
        <v>64</v>
      </c>
      <c r="C45" s="12">
        <v>1</v>
      </c>
      <c r="D45" s="13" t="s">
        <v>13</v>
      </c>
      <c r="E45" s="14"/>
      <c r="F45" s="14">
        <f t="shared" si="2"/>
        <v>0</v>
      </c>
      <c r="G45" s="13"/>
    </row>
    <row r="46" ht="25" customHeight="1" spans="1:7">
      <c r="A46" s="10"/>
      <c r="B46" s="15" t="s">
        <v>29</v>
      </c>
      <c r="C46" s="12"/>
      <c r="D46" s="13"/>
      <c r="E46" s="14"/>
      <c r="F46" s="16"/>
      <c r="G46" s="13"/>
    </row>
    <row r="47" s="1" customFormat="1" ht="24.95" customHeight="1" spans="1:7">
      <c r="A47" s="5" t="s">
        <v>65</v>
      </c>
      <c r="B47" s="6" t="s">
        <v>66</v>
      </c>
      <c r="C47" s="7"/>
      <c r="D47" s="8"/>
      <c r="E47" s="9"/>
      <c r="F47" s="9"/>
      <c r="G47" s="8"/>
    </row>
    <row r="48" s="1" customFormat="1" ht="25" customHeight="1" spans="1:7">
      <c r="A48" s="10">
        <v>1</v>
      </c>
      <c r="B48" s="11" t="s">
        <v>67</v>
      </c>
      <c r="C48" s="12">
        <v>1.87</v>
      </c>
      <c r="D48" s="13" t="s">
        <v>11</v>
      </c>
      <c r="E48" s="14"/>
      <c r="F48" s="14">
        <f t="shared" ref="F48:F59" si="3">E48*C48</f>
        <v>0</v>
      </c>
      <c r="G48" s="13"/>
    </row>
    <row r="49" s="1" customFormat="1" ht="25" customHeight="1" spans="1:7">
      <c r="A49" s="10">
        <v>2</v>
      </c>
      <c r="B49" s="11" t="s">
        <v>68</v>
      </c>
      <c r="C49" s="12">
        <f>C48*2</f>
        <v>3.74</v>
      </c>
      <c r="D49" s="13" t="s">
        <v>11</v>
      </c>
      <c r="E49" s="14"/>
      <c r="F49" s="14">
        <f t="shared" si="3"/>
        <v>0</v>
      </c>
      <c r="G49" s="13"/>
    </row>
    <row r="50" ht="25" customHeight="1" spans="1:7">
      <c r="A50" s="10">
        <v>3</v>
      </c>
      <c r="B50" s="11" t="s">
        <v>69</v>
      </c>
      <c r="C50" s="12">
        <f>1.1*3.3</f>
        <v>3.63</v>
      </c>
      <c r="D50" s="13" t="s">
        <v>11</v>
      </c>
      <c r="E50" s="14"/>
      <c r="F50" s="14">
        <f t="shared" si="3"/>
        <v>0</v>
      </c>
      <c r="G50" s="13"/>
    </row>
    <row r="51" ht="25" customHeight="1" spans="1:7">
      <c r="A51" s="10">
        <v>4</v>
      </c>
      <c r="B51" s="11" t="s">
        <v>70</v>
      </c>
      <c r="C51" s="12">
        <v>1</v>
      </c>
      <c r="D51" s="13" t="s">
        <v>15</v>
      </c>
      <c r="E51" s="14"/>
      <c r="F51" s="14">
        <f t="shared" si="3"/>
        <v>0</v>
      </c>
      <c r="G51" s="13"/>
    </row>
    <row r="52" ht="25" customHeight="1" spans="1:7">
      <c r="A52" s="10">
        <v>5</v>
      </c>
      <c r="B52" s="11" t="s">
        <v>71</v>
      </c>
      <c r="C52" s="12">
        <f>0.5*2.3*2</f>
        <v>2.3</v>
      </c>
      <c r="D52" s="13" t="s">
        <v>11</v>
      </c>
      <c r="E52" s="14"/>
      <c r="F52" s="14">
        <f t="shared" si="3"/>
        <v>0</v>
      </c>
      <c r="G52" s="13"/>
    </row>
    <row r="53" ht="25" customHeight="1" spans="1:7">
      <c r="A53" s="10">
        <v>6</v>
      </c>
      <c r="B53" s="11" t="s">
        <v>72</v>
      </c>
      <c r="C53" s="12">
        <v>1</v>
      </c>
      <c r="D53" s="13" t="s">
        <v>18</v>
      </c>
      <c r="E53" s="14"/>
      <c r="F53" s="14">
        <f t="shared" si="3"/>
        <v>0</v>
      </c>
      <c r="G53" s="13"/>
    </row>
    <row r="54" ht="25" customHeight="1" spans="1:7">
      <c r="A54" s="10">
        <v>7</v>
      </c>
      <c r="B54" s="11" t="s">
        <v>73</v>
      </c>
      <c r="C54" s="12">
        <v>80.52</v>
      </c>
      <c r="D54" s="13" t="s">
        <v>11</v>
      </c>
      <c r="E54" s="14"/>
      <c r="F54" s="14">
        <f t="shared" si="3"/>
        <v>0</v>
      </c>
      <c r="G54" s="13"/>
    </row>
    <row r="55" ht="25" customHeight="1" spans="1:7">
      <c r="A55" s="10">
        <v>8</v>
      </c>
      <c r="B55" s="11" t="s">
        <v>74</v>
      </c>
      <c r="C55" s="12">
        <f>(0.25*2+0.35)*3</f>
        <v>2.55</v>
      </c>
      <c r="D55" s="13" t="s">
        <v>11</v>
      </c>
      <c r="E55" s="14"/>
      <c r="F55" s="14">
        <f t="shared" si="3"/>
        <v>0</v>
      </c>
      <c r="G55" s="13"/>
    </row>
    <row r="56" ht="25" customHeight="1" spans="1:7">
      <c r="A56" s="10">
        <v>9</v>
      </c>
      <c r="B56" s="11" t="s">
        <v>75</v>
      </c>
      <c r="C56" s="12">
        <f>3*3.5</f>
        <v>10.5</v>
      </c>
      <c r="D56" s="13" t="s">
        <v>33</v>
      </c>
      <c r="E56" s="14"/>
      <c r="F56" s="14">
        <f t="shared" si="3"/>
        <v>0</v>
      </c>
      <c r="G56" s="13"/>
    </row>
    <row r="57" ht="25" customHeight="1" spans="1:7">
      <c r="A57" s="10">
        <v>10</v>
      </c>
      <c r="B57" s="11" t="s">
        <v>76</v>
      </c>
      <c r="C57" s="12">
        <v>1</v>
      </c>
      <c r="D57" s="13" t="s">
        <v>18</v>
      </c>
      <c r="E57" s="14"/>
      <c r="F57" s="14">
        <f t="shared" si="3"/>
        <v>0</v>
      </c>
      <c r="G57" s="13"/>
    </row>
    <row r="58" ht="25" customHeight="1" spans="1:7">
      <c r="A58" s="10"/>
      <c r="B58" s="15" t="s">
        <v>29</v>
      </c>
      <c r="C58" s="12"/>
      <c r="D58" s="13"/>
      <c r="E58" s="14"/>
      <c r="F58" s="16"/>
      <c r="G58" s="13"/>
    </row>
    <row r="59" s="1" customFormat="1" ht="24.95" customHeight="1" spans="1:7">
      <c r="A59" s="5" t="s">
        <v>77</v>
      </c>
      <c r="B59" s="6" t="s">
        <v>78</v>
      </c>
      <c r="C59" s="7"/>
      <c r="D59" s="8"/>
      <c r="E59" s="9"/>
      <c r="F59" s="9"/>
      <c r="G59" s="8"/>
    </row>
    <row r="60" ht="25" customHeight="1" spans="1:7">
      <c r="A60" s="10">
        <v>1</v>
      </c>
      <c r="B60" s="11" t="s">
        <v>79</v>
      </c>
      <c r="C60" s="12">
        <v>19.9</v>
      </c>
      <c r="D60" s="13" t="s">
        <v>11</v>
      </c>
      <c r="E60" s="14"/>
      <c r="F60" s="14">
        <f t="shared" ref="F60:F69" si="4">E60*C60</f>
        <v>0</v>
      </c>
      <c r="G60" s="13"/>
    </row>
    <row r="61" ht="25" customHeight="1" spans="1:7">
      <c r="A61" s="10">
        <v>2</v>
      </c>
      <c r="B61" s="11" t="s">
        <v>80</v>
      </c>
      <c r="C61" s="12">
        <f>C60+25*0.5</f>
        <v>32.4</v>
      </c>
      <c r="D61" s="13" t="s">
        <v>11</v>
      </c>
      <c r="E61" s="14"/>
      <c r="F61" s="14">
        <f t="shared" si="4"/>
        <v>0</v>
      </c>
      <c r="G61" s="13"/>
    </row>
    <row r="62" ht="25" customHeight="1" spans="1:7">
      <c r="A62" s="10">
        <v>3</v>
      </c>
      <c r="B62" s="11" t="s">
        <v>81</v>
      </c>
      <c r="C62" s="12">
        <f>C60</f>
        <v>19.9</v>
      </c>
      <c r="D62" s="13" t="s">
        <v>11</v>
      </c>
      <c r="E62" s="14"/>
      <c r="F62" s="14">
        <f t="shared" si="4"/>
        <v>0</v>
      </c>
      <c r="G62" s="13"/>
    </row>
    <row r="63" ht="25" customHeight="1" spans="1:7">
      <c r="A63" s="10">
        <v>4</v>
      </c>
      <c r="B63" s="11" t="s">
        <v>82</v>
      </c>
      <c r="C63" s="12">
        <f>C62</f>
        <v>19.9</v>
      </c>
      <c r="D63" s="13" t="s">
        <v>11</v>
      </c>
      <c r="E63" s="14"/>
      <c r="F63" s="14">
        <f t="shared" si="4"/>
        <v>0</v>
      </c>
      <c r="G63" s="13"/>
    </row>
    <row r="64" ht="25" customHeight="1" spans="1:7">
      <c r="A64" s="10">
        <v>5</v>
      </c>
      <c r="B64" s="11" t="s">
        <v>83</v>
      </c>
      <c r="C64" s="12">
        <f>C63</f>
        <v>19.9</v>
      </c>
      <c r="D64" s="13" t="s">
        <v>11</v>
      </c>
      <c r="E64" s="14"/>
      <c r="F64" s="14">
        <f t="shared" si="4"/>
        <v>0</v>
      </c>
      <c r="G64" s="13"/>
    </row>
    <row r="65" ht="25" customHeight="1" spans="1:7">
      <c r="A65" s="10">
        <v>6</v>
      </c>
      <c r="B65" s="11" t="s">
        <v>84</v>
      </c>
      <c r="C65" s="12">
        <v>4.7</v>
      </c>
      <c r="D65" s="13" t="s">
        <v>11</v>
      </c>
      <c r="E65" s="14"/>
      <c r="F65" s="14">
        <f t="shared" si="4"/>
        <v>0</v>
      </c>
      <c r="G65" s="13"/>
    </row>
    <row r="66" ht="25" customHeight="1" spans="1:7">
      <c r="A66" s="10">
        <v>7</v>
      </c>
      <c r="B66" s="11" t="s">
        <v>85</v>
      </c>
      <c r="C66" s="12">
        <f>C64</f>
        <v>19.9</v>
      </c>
      <c r="D66" s="13" t="s">
        <v>11</v>
      </c>
      <c r="E66" s="14"/>
      <c r="F66" s="14">
        <f t="shared" si="4"/>
        <v>0</v>
      </c>
      <c r="G66" s="13"/>
    </row>
    <row r="67" ht="25" customHeight="1" spans="1:7">
      <c r="A67" s="10">
        <v>8</v>
      </c>
      <c r="B67" s="11" t="s">
        <v>86</v>
      </c>
      <c r="C67" s="12">
        <v>3.98</v>
      </c>
      <c r="D67" s="13" t="s">
        <v>33</v>
      </c>
      <c r="E67" s="14"/>
      <c r="F67" s="14">
        <f t="shared" si="4"/>
        <v>0</v>
      </c>
      <c r="G67" s="13" t="s">
        <v>54</v>
      </c>
    </row>
    <row r="68" ht="25" customHeight="1" spans="1:7">
      <c r="A68" s="10">
        <v>9</v>
      </c>
      <c r="B68" s="11" t="s">
        <v>87</v>
      </c>
      <c r="C68" s="12">
        <v>3.98</v>
      </c>
      <c r="D68" s="13" t="s">
        <v>33</v>
      </c>
      <c r="E68" s="14"/>
      <c r="F68" s="14">
        <f t="shared" si="4"/>
        <v>0</v>
      </c>
      <c r="G68" s="13"/>
    </row>
    <row r="69" ht="25" customHeight="1" spans="1:7">
      <c r="A69" s="10">
        <v>10</v>
      </c>
      <c r="B69" s="11" t="s">
        <v>88</v>
      </c>
      <c r="C69" s="12">
        <v>2</v>
      </c>
      <c r="D69" s="13" t="s">
        <v>18</v>
      </c>
      <c r="E69" s="14"/>
      <c r="F69" s="14">
        <f t="shared" si="4"/>
        <v>0</v>
      </c>
      <c r="G69" s="13"/>
    </row>
    <row r="70" ht="25" customHeight="1" spans="1:7">
      <c r="A70" s="10"/>
      <c r="B70" s="15" t="s">
        <v>29</v>
      </c>
      <c r="C70" s="12"/>
      <c r="D70" s="13"/>
      <c r="E70" s="14"/>
      <c r="F70" s="16"/>
      <c r="G70" s="13"/>
    </row>
    <row r="71" s="1" customFormat="1" ht="24.95" customHeight="1" spans="1:7">
      <c r="A71" s="5" t="s">
        <v>89</v>
      </c>
      <c r="B71" s="6" t="s">
        <v>90</v>
      </c>
      <c r="C71" s="7"/>
      <c r="D71" s="8"/>
      <c r="E71" s="9"/>
      <c r="F71" s="9"/>
      <c r="G71" s="8"/>
    </row>
    <row r="72" ht="25" customHeight="1" spans="1:7">
      <c r="A72" s="10">
        <v>1</v>
      </c>
      <c r="B72" s="11" t="s">
        <v>91</v>
      </c>
      <c r="C72" s="12">
        <f>1.6*0.9</f>
        <v>1.44</v>
      </c>
      <c r="D72" s="13" t="s">
        <v>11</v>
      </c>
      <c r="E72" s="14"/>
      <c r="F72" s="14">
        <f t="shared" ref="F72:F105" si="5">E72*C72</f>
        <v>0</v>
      </c>
      <c r="G72" s="13"/>
    </row>
    <row r="73" ht="25" customHeight="1" spans="1:7">
      <c r="A73" s="10">
        <v>2</v>
      </c>
      <c r="B73" s="11" t="s">
        <v>92</v>
      </c>
      <c r="C73" s="12">
        <v>1.6</v>
      </c>
      <c r="D73" s="13" t="s">
        <v>33</v>
      </c>
      <c r="E73" s="14"/>
      <c r="F73" s="14">
        <f t="shared" si="5"/>
        <v>0</v>
      </c>
      <c r="G73" s="13"/>
    </row>
    <row r="74" ht="25" customHeight="1" spans="1:7">
      <c r="A74" s="10">
        <v>3</v>
      </c>
      <c r="B74" s="11" t="s">
        <v>93</v>
      </c>
      <c r="C74" s="12">
        <v>2</v>
      </c>
      <c r="D74" s="13" t="s">
        <v>18</v>
      </c>
      <c r="E74" s="14"/>
      <c r="F74" s="14">
        <f t="shared" si="5"/>
        <v>0</v>
      </c>
      <c r="G74" s="13"/>
    </row>
    <row r="75" ht="25" customHeight="1" spans="1:7">
      <c r="A75" s="10">
        <v>4</v>
      </c>
      <c r="B75" s="11" t="s">
        <v>94</v>
      </c>
      <c r="C75" s="12">
        <v>1.6</v>
      </c>
      <c r="D75" s="13" t="s">
        <v>33</v>
      </c>
      <c r="E75" s="14"/>
      <c r="F75" s="14">
        <f t="shared" si="5"/>
        <v>0</v>
      </c>
      <c r="G75" s="13"/>
    </row>
    <row r="76" ht="25" customHeight="1" spans="1:7">
      <c r="A76" s="10">
        <v>5</v>
      </c>
      <c r="B76" s="11" t="s">
        <v>95</v>
      </c>
      <c r="C76" s="12">
        <v>2</v>
      </c>
      <c r="D76" s="13" t="s">
        <v>18</v>
      </c>
      <c r="E76" s="14"/>
      <c r="F76" s="14">
        <f t="shared" si="5"/>
        <v>0</v>
      </c>
      <c r="G76" s="13" t="s">
        <v>96</v>
      </c>
    </row>
    <row r="77" ht="25" customHeight="1" spans="1:7">
      <c r="A77" s="10">
        <v>6</v>
      </c>
      <c r="B77" s="11" t="s">
        <v>97</v>
      </c>
      <c r="C77" s="12">
        <v>2</v>
      </c>
      <c r="D77" s="13" t="s">
        <v>50</v>
      </c>
      <c r="E77" s="14"/>
      <c r="F77" s="14">
        <f t="shared" si="5"/>
        <v>0</v>
      </c>
      <c r="G77" s="13"/>
    </row>
    <row r="78" ht="25" customHeight="1" spans="1:7">
      <c r="A78" s="10">
        <v>7</v>
      </c>
      <c r="B78" s="11" t="s">
        <v>98</v>
      </c>
      <c r="C78" s="12">
        <v>2</v>
      </c>
      <c r="D78" s="13" t="s">
        <v>99</v>
      </c>
      <c r="E78" s="14"/>
      <c r="F78" s="14">
        <f t="shared" si="5"/>
        <v>0</v>
      </c>
      <c r="G78" s="13"/>
    </row>
    <row r="79" ht="25" customHeight="1" spans="1:7">
      <c r="A79" s="10">
        <v>8</v>
      </c>
      <c r="B79" s="11" t="s">
        <v>100</v>
      </c>
      <c r="C79" s="12">
        <v>1</v>
      </c>
      <c r="D79" s="13" t="s">
        <v>18</v>
      </c>
      <c r="E79" s="14"/>
      <c r="F79" s="14">
        <f t="shared" si="5"/>
        <v>0</v>
      </c>
      <c r="G79" s="13"/>
    </row>
    <row r="80" ht="25" customHeight="1" spans="1:7">
      <c r="A80" s="10">
        <v>9</v>
      </c>
      <c r="B80" s="11" t="s">
        <v>101</v>
      </c>
      <c r="C80" s="12">
        <v>1</v>
      </c>
      <c r="D80" s="13" t="s">
        <v>18</v>
      </c>
      <c r="E80" s="14"/>
      <c r="F80" s="14">
        <f t="shared" si="5"/>
        <v>0</v>
      </c>
      <c r="G80" s="13"/>
    </row>
    <row r="81" ht="25" customHeight="1" spans="1:7">
      <c r="A81" s="10">
        <v>10</v>
      </c>
      <c r="B81" s="11" t="s">
        <v>102</v>
      </c>
      <c r="C81" s="12">
        <v>1</v>
      </c>
      <c r="D81" s="13" t="s">
        <v>18</v>
      </c>
      <c r="E81" s="14"/>
      <c r="F81" s="14">
        <f t="shared" si="5"/>
        <v>0</v>
      </c>
      <c r="G81" s="13"/>
    </row>
    <row r="82" ht="25" customHeight="1" spans="1:7">
      <c r="A82" s="10">
        <v>11</v>
      </c>
      <c r="B82" s="11" t="s">
        <v>103</v>
      </c>
      <c r="C82" s="12">
        <v>3</v>
      </c>
      <c r="D82" s="13" t="s">
        <v>15</v>
      </c>
      <c r="E82" s="14"/>
      <c r="F82" s="14">
        <f t="shared" si="5"/>
        <v>0</v>
      </c>
      <c r="G82" s="13"/>
    </row>
    <row r="83" ht="25" customHeight="1" spans="1:7">
      <c r="A83" s="10">
        <v>12</v>
      </c>
      <c r="B83" s="11" t="s">
        <v>104</v>
      </c>
      <c r="C83" s="17">
        <v>4.38</v>
      </c>
      <c r="D83" s="13" t="s">
        <v>33</v>
      </c>
      <c r="E83" s="14"/>
      <c r="F83" s="14">
        <f t="shared" si="5"/>
        <v>0</v>
      </c>
      <c r="G83" s="13"/>
    </row>
    <row r="84" ht="25" customHeight="1" spans="1:7">
      <c r="A84" s="10">
        <v>13</v>
      </c>
      <c r="B84" s="11" t="s">
        <v>105</v>
      </c>
      <c r="C84" s="12">
        <f>4.38*2+0.18*2</f>
        <v>9.12</v>
      </c>
      <c r="D84" s="13" t="s">
        <v>33</v>
      </c>
      <c r="E84" s="14"/>
      <c r="F84" s="14">
        <f t="shared" si="5"/>
        <v>0</v>
      </c>
      <c r="G84" s="13"/>
    </row>
    <row r="85" ht="25" customHeight="1" spans="1:7">
      <c r="A85" s="10">
        <v>14</v>
      </c>
      <c r="B85" s="11" t="s">
        <v>106</v>
      </c>
      <c r="C85" s="12">
        <v>4</v>
      </c>
      <c r="D85" s="13" t="s">
        <v>107</v>
      </c>
      <c r="E85" s="14"/>
      <c r="F85" s="14">
        <f t="shared" si="5"/>
        <v>0</v>
      </c>
      <c r="G85" s="13"/>
    </row>
    <row r="86" ht="25" customHeight="1" spans="1:7">
      <c r="A86" s="10">
        <v>15</v>
      </c>
      <c r="B86" s="11" t="s">
        <v>108</v>
      </c>
      <c r="C86" s="12">
        <f>(1.2+0.45)*2*4</f>
        <v>13.2</v>
      </c>
      <c r="D86" s="13" t="s">
        <v>33</v>
      </c>
      <c r="E86" s="14"/>
      <c r="F86" s="14">
        <f t="shared" si="5"/>
        <v>0</v>
      </c>
      <c r="G86" s="13"/>
    </row>
    <row r="87" ht="25" customHeight="1" spans="1:7">
      <c r="A87" s="10">
        <v>16</v>
      </c>
      <c r="B87" s="11" t="s">
        <v>109</v>
      </c>
      <c r="C87" s="12">
        <v>9</v>
      </c>
      <c r="D87" s="13" t="s">
        <v>18</v>
      </c>
      <c r="E87" s="14"/>
      <c r="F87" s="14">
        <f t="shared" si="5"/>
        <v>0</v>
      </c>
      <c r="G87" s="13"/>
    </row>
    <row r="88" ht="25" customHeight="1" spans="1:7">
      <c r="A88" s="10">
        <v>17</v>
      </c>
      <c r="B88" s="11" t="s">
        <v>110</v>
      </c>
      <c r="C88" s="12">
        <v>5</v>
      </c>
      <c r="D88" s="13" t="s">
        <v>18</v>
      </c>
      <c r="E88" s="14"/>
      <c r="F88" s="14">
        <f t="shared" si="5"/>
        <v>0</v>
      </c>
      <c r="G88" s="13" t="s">
        <v>96</v>
      </c>
    </row>
    <row r="89" ht="25" customHeight="1" spans="1:7">
      <c r="A89" s="10">
        <v>18</v>
      </c>
      <c r="B89" s="11" t="s">
        <v>111</v>
      </c>
      <c r="C89" s="12">
        <v>5</v>
      </c>
      <c r="D89" s="13" t="s">
        <v>18</v>
      </c>
      <c r="E89" s="14"/>
      <c r="F89" s="14">
        <f t="shared" si="5"/>
        <v>0</v>
      </c>
      <c r="G89" s="13" t="s">
        <v>96</v>
      </c>
    </row>
    <row r="90" ht="25" customHeight="1" spans="1:7">
      <c r="A90" s="10">
        <v>19</v>
      </c>
      <c r="B90" s="11" t="s">
        <v>112</v>
      </c>
      <c r="C90" s="12">
        <v>5</v>
      </c>
      <c r="D90" s="13" t="s">
        <v>15</v>
      </c>
      <c r="E90" s="14"/>
      <c r="F90" s="14">
        <f t="shared" si="5"/>
        <v>0</v>
      </c>
      <c r="G90" s="13"/>
    </row>
    <row r="91" ht="25" customHeight="1" spans="1:7">
      <c r="A91" s="10">
        <v>20</v>
      </c>
      <c r="B91" s="11" t="s">
        <v>113</v>
      </c>
      <c r="C91" s="12">
        <f>7.5*2.9-0.6*2*4</f>
        <v>16.95</v>
      </c>
      <c r="D91" s="13" t="s">
        <v>11</v>
      </c>
      <c r="E91" s="14"/>
      <c r="F91" s="14">
        <f t="shared" si="5"/>
        <v>0</v>
      </c>
      <c r="G91" s="13"/>
    </row>
    <row r="92" ht="25" customHeight="1" spans="1:7">
      <c r="A92" s="10">
        <v>21</v>
      </c>
      <c r="B92" s="11" t="s">
        <v>114</v>
      </c>
      <c r="C92" s="12">
        <f>89+4-(0.6+2)*2*4</f>
        <v>72.2</v>
      </c>
      <c r="D92" s="13" t="s">
        <v>33</v>
      </c>
      <c r="E92" s="14"/>
      <c r="F92" s="14">
        <f t="shared" si="5"/>
        <v>0</v>
      </c>
      <c r="G92" s="13"/>
    </row>
    <row r="93" ht="25" customHeight="1" spans="1:7">
      <c r="A93" s="10">
        <v>22</v>
      </c>
      <c r="B93" s="11" t="s">
        <v>115</v>
      </c>
      <c r="C93" s="12">
        <v>4</v>
      </c>
      <c r="D93" s="13" t="s">
        <v>116</v>
      </c>
      <c r="E93" s="14"/>
      <c r="F93" s="14">
        <f t="shared" si="5"/>
        <v>0</v>
      </c>
      <c r="G93" s="13" t="s">
        <v>96</v>
      </c>
    </row>
    <row r="94" ht="25" customHeight="1" spans="1:7">
      <c r="A94" s="10">
        <v>23</v>
      </c>
      <c r="B94" s="11" t="s">
        <v>117</v>
      </c>
      <c r="C94" s="12">
        <v>4</v>
      </c>
      <c r="D94" s="13" t="s">
        <v>18</v>
      </c>
      <c r="E94" s="14"/>
      <c r="F94" s="14">
        <f t="shared" si="5"/>
        <v>0</v>
      </c>
      <c r="G94" s="13"/>
    </row>
    <row r="95" ht="25" customHeight="1" spans="1:7">
      <c r="A95" s="10">
        <v>24</v>
      </c>
      <c r="B95" s="11" t="s">
        <v>118</v>
      </c>
      <c r="C95" s="12">
        <v>4</v>
      </c>
      <c r="D95" s="13" t="s">
        <v>18</v>
      </c>
      <c r="E95" s="14"/>
      <c r="F95" s="14">
        <f t="shared" si="5"/>
        <v>0</v>
      </c>
      <c r="G95" s="13"/>
    </row>
    <row r="96" ht="25" customHeight="1" spans="1:7">
      <c r="A96" s="10">
        <v>25</v>
      </c>
      <c r="B96" s="11" t="s">
        <v>119</v>
      </c>
      <c r="C96" s="12">
        <v>4</v>
      </c>
      <c r="D96" s="13" t="s">
        <v>18</v>
      </c>
      <c r="E96" s="14"/>
      <c r="F96" s="14">
        <f t="shared" si="5"/>
        <v>0</v>
      </c>
      <c r="G96" s="13" t="s">
        <v>96</v>
      </c>
    </row>
    <row r="97" ht="25" customHeight="1" spans="1:7">
      <c r="A97" s="10">
        <v>26</v>
      </c>
      <c r="B97" s="11" t="s">
        <v>120</v>
      </c>
      <c r="C97" s="12">
        <v>1</v>
      </c>
      <c r="D97" s="13" t="s">
        <v>18</v>
      </c>
      <c r="E97" s="14"/>
      <c r="F97" s="14">
        <f t="shared" si="5"/>
        <v>0</v>
      </c>
      <c r="G97" s="13" t="s">
        <v>96</v>
      </c>
    </row>
    <row r="98" ht="25" customHeight="1" spans="1:7">
      <c r="A98" s="10">
        <v>27</v>
      </c>
      <c r="B98" s="11" t="s">
        <v>121</v>
      </c>
      <c r="C98" s="12">
        <v>1</v>
      </c>
      <c r="D98" s="13" t="s">
        <v>15</v>
      </c>
      <c r="E98" s="14"/>
      <c r="F98" s="14">
        <f t="shared" si="5"/>
        <v>0</v>
      </c>
      <c r="G98" s="13"/>
    </row>
    <row r="99" ht="25" customHeight="1" spans="1:7">
      <c r="A99" s="10">
        <v>28</v>
      </c>
      <c r="B99" s="11" t="s">
        <v>122</v>
      </c>
      <c r="C99" s="12">
        <v>3</v>
      </c>
      <c r="D99" s="13" t="s">
        <v>18</v>
      </c>
      <c r="E99" s="14"/>
      <c r="F99" s="14">
        <f t="shared" si="5"/>
        <v>0</v>
      </c>
      <c r="G99" s="13" t="s">
        <v>96</v>
      </c>
    </row>
    <row r="100" ht="25" customHeight="1" spans="1:7">
      <c r="A100" s="10">
        <v>29</v>
      </c>
      <c r="B100" s="11" t="s">
        <v>123</v>
      </c>
      <c r="C100" s="12">
        <v>3</v>
      </c>
      <c r="D100" s="13" t="s">
        <v>15</v>
      </c>
      <c r="E100" s="14"/>
      <c r="F100" s="14">
        <f t="shared" si="5"/>
        <v>0</v>
      </c>
      <c r="G100" s="13"/>
    </row>
    <row r="101" ht="25" customHeight="1" spans="1:7">
      <c r="A101" s="10">
        <v>30</v>
      </c>
      <c r="B101" s="11" t="s">
        <v>124</v>
      </c>
      <c r="C101" s="12">
        <v>3</v>
      </c>
      <c r="D101" s="13" t="s">
        <v>18</v>
      </c>
      <c r="E101" s="14"/>
      <c r="F101" s="14">
        <f t="shared" si="5"/>
        <v>0</v>
      </c>
      <c r="G101" s="13"/>
    </row>
    <row r="102" ht="25" customHeight="1" spans="1:7">
      <c r="A102" s="10">
        <v>31</v>
      </c>
      <c r="B102" s="11" t="s">
        <v>125</v>
      </c>
      <c r="C102" s="12">
        <v>12</v>
      </c>
      <c r="D102" s="13" t="s">
        <v>126</v>
      </c>
      <c r="E102" s="14"/>
      <c r="F102" s="14">
        <f t="shared" si="5"/>
        <v>0</v>
      </c>
      <c r="G102" s="13"/>
    </row>
    <row r="103" ht="25" customHeight="1" spans="1:7">
      <c r="A103" s="10">
        <v>32</v>
      </c>
      <c r="B103" s="11" t="s">
        <v>127</v>
      </c>
      <c r="C103" s="12">
        <v>4</v>
      </c>
      <c r="D103" s="13" t="s">
        <v>18</v>
      </c>
      <c r="E103" s="14"/>
      <c r="F103" s="14">
        <f t="shared" si="5"/>
        <v>0</v>
      </c>
      <c r="G103" s="13"/>
    </row>
    <row r="104" ht="25" customHeight="1" spans="1:7">
      <c r="A104" s="10">
        <v>33</v>
      </c>
      <c r="B104" s="11" t="s">
        <v>128</v>
      </c>
      <c r="C104" s="12">
        <v>4</v>
      </c>
      <c r="D104" s="13" t="s">
        <v>18</v>
      </c>
      <c r="E104" s="14"/>
      <c r="F104" s="14">
        <f t="shared" si="5"/>
        <v>0</v>
      </c>
      <c r="G104" s="13"/>
    </row>
    <row r="105" ht="25" customHeight="1" spans="1:7">
      <c r="A105" s="10"/>
      <c r="B105" s="15" t="s">
        <v>29</v>
      </c>
      <c r="C105" s="12"/>
      <c r="D105" s="13"/>
      <c r="E105" s="14"/>
      <c r="F105" s="14"/>
      <c r="G105" s="13"/>
    </row>
    <row r="106" ht="25" customHeight="1" spans="1:7">
      <c r="A106" s="18" t="s">
        <v>129</v>
      </c>
      <c r="B106" s="19" t="s">
        <v>130</v>
      </c>
      <c r="C106" s="20"/>
      <c r="D106" s="15"/>
      <c r="E106" s="16"/>
      <c r="F106" s="16"/>
      <c r="G106" s="13"/>
    </row>
    <row r="107" ht="25" customHeight="1" spans="1:7">
      <c r="A107" s="10">
        <v>1</v>
      </c>
      <c r="B107" s="11" t="s">
        <v>131</v>
      </c>
      <c r="C107" s="12">
        <v>1</v>
      </c>
      <c r="D107" s="13" t="s">
        <v>13</v>
      </c>
      <c r="E107" s="14"/>
      <c r="F107" s="14">
        <f>E107*C107</f>
        <v>0</v>
      </c>
      <c r="G107" s="13"/>
    </row>
    <row r="108" ht="25" customHeight="1" spans="1:7">
      <c r="A108" s="10">
        <v>2</v>
      </c>
      <c r="B108" s="11" t="s">
        <v>132</v>
      </c>
      <c r="C108" s="12">
        <v>19.9</v>
      </c>
      <c r="D108" s="13" t="s">
        <v>11</v>
      </c>
      <c r="E108" s="14"/>
      <c r="F108" s="14">
        <f>E108*C108</f>
        <v>0</v>
      </c>
      <c r="G108" s="13"/>
    </row>
    <row r="109" ht="25" customHeight="1" spans="1:7">
      <c r="A109" s="10">
        <v>3</v>
      </c>
      <c r="B109" s="11" t="s">
        <v>133</v>
      </c>
      <c r="C109" s="12">
        <v>19.9</v>
      </c>
      <c r="D109" s="13" t="s">
        <v>11</v>
      </c>
      <c r="E109" s="14"/>
      <c r="F109" s="14">
        <f>E109*C109</f>
        <v>0</v>
      </c>
      <c r="G109" s="13"/>
    </row>
    <row r="110" ht="25" customHeight="1" spans="1:7">
      <c r="A110" s="10">
        <v>4</v>
      </c>
      <c r="B110" s="11" t="s">
        <v>134</v>
      </c>
      <c r="C110" s="12">
        <v>3</v>
      </c>
      <c r="D110" s="13" t="s">
        <v>135</v>
      </c>
      <c r="E110" s="14"/>
      <c r="F110" s="14">
        <f>E110*C110</f>
        <v>0</v>
      </c>
      <c r="G110" s="13"/>
    </row>
    <row r="111" ht="25" customHeight="1" spans="1:7">
      <c r="A111" s="10">
        <v>5</v>
      </c>
      <c r="B111" s="11" t="s">
        <v>136</v>
      </c>
      <c r="C111" s="12">
        <v>1</v>
      </c>
      <c r="D111" s="13" t="s">
        <v>13</v>
      </c>
      <c r="E111" s="14"/>
      <c r="F111" s="14">
        <f>E111*C111</f>
        <v>0</v>
      </c>
      <c r="G111" s="13"/>
    </row>
    <row r="112" ht="25" customHeight="1" spans="1:7">
      <c r="A112" s="10"/>
      <c r="B112" s="15" t="s">
        <v>29</v>
      </c>
      <c r="C112" s="12"/>
      <c r="D112" s="13"/>
      <c r="E112" s="14"/>
      <c r="F112" s="16"/>
      <c r="G112" s="13"/>
    </row>
    <row r="113" ht="25" customHeight="1" spans="1:7">
      <c r="A113" s="21" t="s">
        <v>137</v>
      </c>
      <c r="B113" s="21"/>
      <c r="C113" s="10"/>
      <c r="D113" s="10"/>
      <c r="E113" s="14"/>
      <c r="F113" s="16">
        <f>SUM(F4:F112)</f>
        <v>0</v>
      </c>
      <c r="G113" s="13"/>
    </row>
    <row r="114" ht="25" customHeight="1" spans="1:7">
      <c r="A114" s="21" t="s">
        <v>138</v>
      </c>
      <c r="B114" s="21"/>
      <c r="C114" s="10"/>
      <c r="D114" s="10"/>
      <c r="E114" s="14"/>
      <c r="F114" s="16"/>
      <c r="G114" s="13"/>
    </row>
    <row r="115" ht="25" customHeight="1" spans="1:7">
      <c r="A115" s="21" t="s">
        <v>139</v>
      </c>
      <c r="B115" s="21"/>
      <c r="C115" s="10"/>
      <c r="D115" s="10"/>
      <c r="E115" s="14"/>
      <c r="F115" s="16"/>
      <c r="G115" s="13" t="s">
        <v>140</v>
      </c>
    </row>
    <row r="116" ht="25" customHeight="1" spans="1:7">
      <c r="A116" s="21" t="s">
        <v>141</v>
      </c>
      <c r="B116" s="21"/>
      <c r="C116" s="10"/>
      <c r="D116" s="10"/>
      <c r="E116" s="14"/>
      <c r="F116" s="16"/>
      <c r="G116" s="13"/>
    </row>
    <row r="117" ht="25" customHeight="1" spans="1:7">
      <c r="A117" s="22" t="s">
        <v>142</v>
      </c>
      <c r="B117" s="22"/>
      <c r="C117" s="22"/>
      <c r="D117" s="22"/>
      <c r="E117" s="22"/>
      <c r="F117" s="22"/>
      <c r="G117" s="22"/>
    </row>
    <row r="118" ht="25" customHeight="1" spans="1:7">
      <c r="A118" s="22" t="s">
        <v>143</v>
      </c>
      <c r="B118" s="22"/>
      <c r="C118" s="22"/>
      <c r="D118" s="22"/>
      <c r="E118" s="22"/>
      <c r="F118" s="22"/>
      <c r="G118" s="22"/>
    </row>
    <row r="119" ht="25" customHeight="1"/>
    <row r="120" ht="25" customHeight="1"/>
    <row r="121" ht="25" customHeight="1"/>
    <row r="141" s="2" customFormat="1" spans="1:7">
      <c r="A141" s="3"/>
      <c r="B141" s="3"/>
      <c r="C141" s="3"/>
      <c r="D141" s="3"/>
      <c r="E141" s="3"/>
      <c r="F141" s="3"/>
      <c r="G141" s="3"/>
    </row>
    <row r="156" ht="57.75" customHeight="1"/>
    <row r="157" ht="57.75" customHeight="1"/>
  </sheetData>
  <mergeCells count="7">
    <mergeCell ref="A1:G1"/>
    <mergeCell ref="A113:B113"/>
    <mergeCell ref="A114:B114"/>
    <mergeCell ref="A115:B115"/>
    <mergeCell ref="A116:B116"/>
    <mergeCell ref="A117:G117"/>
    <mergeCell ref="A118:G118"/>
  </mergeCells>
  <pageMargins left="0.590277777777778" right="0.590277777777778" top="0.590277777777778" bottom="0.590277777777778" header="0.298611111111111" footer="0.298611111111111"/>
  <pageSetup paperSize="9" scale="91" fitToHeight="0" orientation="landscape" horizontalDpi="600" verticalDpi="18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zoomScaleSheetLayoutView="60"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zoomScaleSheetLayoutView="60"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gyb1</cp:lastModifiedBy>
  <dcterms:created xsi:type="dcterms:W3CDTF">2014-03-27T02:55:00Z</dcterms:created>
  <cp:lastPrinted>2015-01-19T05:59:00Z</cp:lastPrinted>
  <dcterms:modified xsi:type="dcterms:W3CDTF">2023-08-02T07:34:54Z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2052-11.8.6.9023</vt:lpwstr>
  </property>
  <property fmtid="{D5CDD505-2E9C-101B-9397-08002B2CF9AE}" pid="3" name="ICV">
    <vt:lpwstr>6651BF0E252B4B7FA771DD39C6C17438_13</vt:lpwstr>
  </property>
</Properties>
</file>